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819" activeTab="2"/>
  </bookViews>
  <sheets>
    <sheet name="субсид. на норм.затр" sheetId="1" r:id="rId1"/>
    <sheet name="субсид. на иные цели " sheetId="2" r:id="rId2"/>
    <sheet name="платные+пожертвования+аренда " sheetId="3" r:id="rId3"/>
    <sheet name="ОМС" sheetId="4" r:id="rId4"/>
  </sheets>
  <definedNames>
    <definedName name="_xlnm.Print_Area" localSheetId="3">'ОМС'!$A$1:$BP$141</definedName>
    <definedName name="_xlnm.Print_Area" localSheetId="2">'платные+пожертвования+аренда '!$A$1:$BP$141</definedName>
    <definedName name="_xlnm.Print_Area" localSheetId="1">'субсид. на иные цели '!$A$1:$BP$141</definedName>
    <definedName name="_xlnm.Print_Area" localSheetId="0">'субсид. на норм.затр'!$A$1:$BP$141</definedName>
  </definedNames>
  <calcPr fullCalcOnLoad="1"/>
</workbook>
</file>

<file path=xl/sharedStrings.xml><?xml version="1.0" encoding="utf-8"?>
<sst xmlns="http://schemas.openxmlformats.org/spreadsheetml/2006/main" count="1377" uniqueCount="265">
  <si>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</si>
  <si>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</si>
  <si>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</si>
  <si>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</si>
  <si>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</si>
  <si>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</si>
  <si>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</si>
  <si>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</si>
  <si>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</si>
  <si>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</si>
  <si>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</si>
  <si>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</si>
  <si>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</si>
  <si>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</si>
  <si>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</si>
  <si>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</si>
  <si>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</si>
  <si>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</si>
  <si>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</si>
  <si>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</si>
  <si>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</si>
  <si>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</si>
  <si>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</si>
  <si>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</si>
  <si>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</si>
  <si>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</si>
  <si>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</si>
  <si>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</si>
  <si>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</si>
  <si>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</si>
  <si>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</si>
  <si>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</si>
  <si>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</si>
  <si>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</si>
  <si>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t>030</t>
  </si>
  <si>
    <t>120</t>
  </si>
  <si>
    <t>101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</si>
  <si>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</si>
  <si>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</si>
  <si>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</si>
  <si>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</si>
  <si>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</si>
  <si>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</si>
  <si>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</si>
  <si>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</si>
  <si>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</si>
  <si>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</si>
  <si>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</si>
  <si>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</si>
  <si>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</si>
  <si>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</si>
  <si>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</si>
  <si>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</si>
  <si>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</si>
  <si>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</si>
  <si>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</si>
  <si>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</si>
  <si>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</si>
  <si>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</si>
  <si>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</si>
  <si>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</si>
  <si>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</si>
  <si>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</si>
  <si>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</si>
  <si>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</si>
  <si>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</si>
  <si>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</si>
  <si>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</si>
  <si>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</si>
  <si>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</si>
  <si>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</si>
  <si>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</si>
  <si>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</si>
  <si>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</si>
  <si>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</si>
  <si>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</si>
  <si>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</si>
  <si>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</si>
  <si>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</si>
  <si>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</si>
  <si>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</si>
  <si>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</si>
  <si>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</si>
  <si>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2. Расходы учреждения</t>
  </si>
  <si>
    <t>200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</si>
  <si>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</si>
  <si>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</si>
  <si>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</si>
  <si>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</si>
  <si>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</si>
  <si>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</si>
  <si>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</si>
  <si>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</si>
  <si>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</si>
  <si>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</si>
  <si>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</si>
  <si>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</si>
  <si>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</si>
  <si>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</si>
  <si>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</si>
  <si>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</si>
  <si>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</si>
  <si>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</si>
  <si>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</si>
  <si>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</si>
  <si>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</si>
  <si>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</si>
  <si>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</si>
  <si>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</si>
  <si>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</si>
  <si>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</si>
  <si>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</si>
  <si>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</si>
  <si>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</si>
  <si>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</si>
  <si>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</si>
  <si>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</si>
  <si>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</si>
  <si>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</si>
  <si>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</si>
  <si>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</si>
  <si>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</si>
  <si>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</si>
  <si>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</si>
  <si>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</si>
  <si>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</si>
  <si>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</si>
  <si>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</si>
  <si>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</si>
  <si>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250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</si>
  <si>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</si>
  <si>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</si>
  <si>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</si>
  <si>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</si>
  <si>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</si>
  <si>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</si>
  <si>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</si>
  <si>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</si>
  <si>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</si>
  <si>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</si>
  <si>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</si>
  <si>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</si>
  <si>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</si>
  <si>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</si>
  <si>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</si>
  <si>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</si>
  <si>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</si>
  <si>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</si>
  <si>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</si>
  <si>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</si>
  <si>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</si>
  <si>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</si>
  <si>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</si>
  <si>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</si>
  <si>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</si>
  <si>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</si>
  <si>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</si>
  <si>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</si>
  <si>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</si>
  <si>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</si>
  <si>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</si>
  <si>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</si>
  <si>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</si>
  <si>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</si>
  <si>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</si>
  <si>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</si>
  <si>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3. Источники финансирования дефицита средств учреждения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</si>
  <si>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</si>
  <si>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</si>
  <si>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</si>
  <si>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</si>
  <si>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</si>
  <si>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</si>
  <si>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</si>
  <si>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</si>
  <si>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</si>
  <si>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</si>
  <si>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</si>
  <si>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</si>
  <si>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</si>
  <si>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</si>
  <si>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</si>
  <si>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</si>
  <si>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</si>
  <si>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</si>
  <si>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</si>
  <si>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</si>
  <si>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</si>
  <si>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</si>
  <si>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621</t>
  </si>
  <si>
    <t>625</t>
  </si>
  <si>
    <t>720</t>
  </si>
  <si>
    <t>626</t>
  </si>
  <si>
    <t>820</t>
  </si>
  <si>
    <t>700</t>
  </si>
  <si>
    <t>увеличение остатков средств, всего</t>
  </si>
  <si>
    <t>уменьшение остатков средств, всего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</si>
  <si>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</si>
  <si>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</si>
  <si>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</si>
  <si>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</si>
  <si>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</si>
  <si>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</si>
  <si>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</si>
  <si>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</si>
  <si>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</si>
  <si>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</si>
  <si>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</si>
  <si>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</si>
  <si>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</si>
  <si>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</si>
  <si>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</si>
  <si>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</si>
  <si>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</si>
  <si>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</si>
  <si>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</si>
  <si>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</si>
  <si>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</si>
  <si>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</si>
  <si>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</si>
  <si>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</si>
  <si>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</si>
  <si>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</si>
  <si>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</si>
  <si>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Доходы от собственности, из них:</t>
  </si>
  <si>
    <t>Безвозмездные поступления от бюджетов,    в т.ч.:</t>
  </si>
  <si>
    <t>Доходы от операций с активами, в т.ч.:</t>
  </si>
  <si>
    <t xml:space="preserve">Прочие доходы, из них </t>
  </si>
  <si>
    <t>Приобретение работ, услуг, в т.ч.:</t>
  </si>
  <si>
    <t>Обслуживание долговых обязательств, в т.ч.</t>
  </si>
  <si>
    <t>Оплата труда и начисления на выплаты по оплате труда, в т.ч.:</t>
  </si>
  <si>
    <t xml:space="preserve">Безвозмездные перечисления орг.м, в т.ч. </t>
  </si>
  <si>
    <t xml:space="preserve">Безвозмездные перечисления бюджетам, в т.ч. </t>
  </si>
  <si>
    <t xml:space="preserve">Социальное обеспечение, в т.ч. </t>
  </si>
  <si>
    <t xml:space="preserve">Расходы по приобретению нефинансовых активов , в т.ч.: </t>
  </si>
  <si>
    <t xml:space="preserve">Расходы по приобретению финансовых активов, из них .:  </t>
  </si>
  <si>
    <t xml:space="preserve">Внутренние источники, из них  </t>
  </si>
  <si>
    <t xml:space="preserve">Внешние источники, из них: </t>
  </si>
  <si>
    <t xml:space="preserve">Изменение остатков средств </t>
  </si>
  <si>
    <t xml:space="preserve">Изменение остатков по внутренним оборотам средств учреждения </t>
  </si>
  <si>
    <t xml:space="preserve">Изменение остатков по внутренним расчетам, в т.ч.:  </t>
  </si>
  <si>
    <t xml:space="preserve">Изменение остатков расчетов по внутренним привлечениям средств, в т.ч.: </t>
  </si>
  <si>
    <t>Расходы - всего, в т.ч.:</t>
  </si>
  <si>
    <t>Доходы - всего</t>
  </si>
  <si>
    <r>
      <t xml:space="preserve">Источники финансирования дефицита средств - </t>
    </r>
    <r>
      <rPr>
        <sz val="10"/>
        <rFont val="Arial"/>
        <family val="2"/>
      </rPr>
      <t xml:space="preserve">всего (стр. 520 + стр. 620 + стр. 700 + стр. 820 + стр. 830), в т.ч.: </t>
    </r>
  </si>
  <si>
    <t>октября     2012г.</t>
  </si>
  <si>
    <t>МБОУ БГО СОШ № 5</t>
  </si>
  <si>
    <t>администрация БГО ВО</t>
  </si>
  <si>
    <t>Кованев АА</t>
  </si>
  <si>
    <t>Кованева ТА</t>
  </si>
  <si>
    <t>Директор</t>
  </si>
  <si>
    <t>гл.бухгалтер</t>
  </si>
  <si>
    <t>6 52 19</t>
  </si>
  <si>
    <t>scool5b@mail.ru</t>
  </si>
  <si>
    <t>января 2013</t>
  </si>
  <si>
    <t>Гл.бухгалтер</t>
  </si>
  <si>
    <t>6.52.19</t>
  </si>
  <si>
    <t>09</t>
  </si>
  <si>
    <t>января</t>
  </si>
  <si>
    <t>13</t>
  </si>
  <si>
    <t>Субсидии на покрытие нормативных затрат</t>
  </si>
  <si>
    <t>Субсидии на иные цели</t>
  </si>
  <si>
    <t>Собственные доходы учреждения</t>
  </si>
  <si>
    <t>01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</si>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</sst>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2" borderId="3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center"/>
      <protection hidden="1"/>
    </xf>
    <xf numFmtId="4" fontId="7" fillId="0" borderId="9" xfId="0" applyNumberFormat="1" applyFont="1" applyBorder="1" applyAlignment="1">
      <alignment horizontal="center"/>
    </xf>
    <xf numFmtId="4" fontId="7" fillId="2" borderId="9" xfId="0" applyNumberFormat="1" applyFont="1" applyFill="1" applyBorder="1" applyAlignment="1" applyProtection="1">
      <alignment horizontal="center"/>
      <protection locked="0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2" borderId="12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/>
    </xf>
    <xf numFmtId="4" fontId="7" fillId="2" borderId="13" xfId="0" applyNumberFormat="1" applyFont="1" applyFill="1" applyBorder="1" applyAlignment="1" applyProtection="1">
      <alignment horizont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1" fillId="2" borderId="0" xfId="0" applyNumberFormat="1" applyFont="1" applyFill="1" applyAlignment="1" applyProtection="1">
      <alignment/>
      <protection locked="0"/>
    </xf>
    <xf numFmtId="4" fontId="1" fillId="0" borderId="5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6" xfId="0" applyNumberFormat="1" applyFont="1" applyBorder="1" applyAlignment="1">
      <alignment horizontal="center" vertical="top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 applyProtection="1">
      <alignment horizontal="center"/>
      <protection locked="0"/>
    </xf>
    <xf numFmtId="4" fontId="1" fillId="0" borderId="4" xfId="0" applyNumberFormat="1" applyFont="1" applyBorder="1" applyAlignment="1">
      <alignment horizontal="center"/>
    </xf>
    <xf numFmtId="4" fontId="2" fillId="0" borderId="7" xfId="0" applyNumberFormat="1" applyFont="1" applyBorder="1" applyAlignment="1" applyProtection="1">
      <alignment horizontal="center"/>
      <protection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" fontId="1" fillId="0" borderId="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4" fontId="7" fillId="0" borderId="19" xfId="0" applyNumberFormat="1" applyFont="1" applyBorder="1" applyAlignment="1">
      <alignment horizontal="left" vertical="center" wrapText="1" indent="2"/>
    </xf>
    <xf numFmtId="4" fontId="7" fillId="0" borderId="20" xfId="0" applyNumberFormat="1" applyFont="1" applyBorder="1" applyAlignment="1">
      <alignment horizontal="left" vertical="center" wrapText="1" indent="2"/>
    </xf>
    <xf numFmtId="4" fontId="7" fillId="0" borderId="21" xfId="0" applyNumberFormat="1" applyFont="1" applyBorder="1" applyAlignment="1">
      <alignment horizontal="left" wrapText="1" indent="2"/>
    </xf>
    <xf numFmtId="4" fontId="7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left" wrapText="1" indent="1"/>
    </xf>
    <xf numFmtId="4" fontId="7" fillId="0" borderId="1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left" wrapText="1" indent="1"/>
    </xf>
    <xf numFmtId="4" fontId="2" fillId="0" borderId="29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left" indent="2"/>
    </xf>
    <xf numFmtId="4" fontId="7" fillId="0" borderId="2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left" vertical="center" wrapText="1" indent="2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left" wrapText="1"/>
    </xf>
    <xf numFmtId="4" fontId="4" fillId="0" borderId="34" xfId="0" applyNumberFormat="1" applyFont="1" applyBorder="1" applyAlignment="1">
      <alignment horizontal="left" wrapText="1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left" wrapText="1"/>
    </xf>
    <xf numFmtId="4" fontId="7" fillId="0" borderId="21" xfId="0" applyNumberFormat="1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" fontId="5" fillId="0" borderId="6" xfId="0" applyNumberFormat="1" applyFont="1" applyBorder="1" applyAlignment="1" applyProtection="1">
      <alignment horizontal="center" vertical="top"/>
      <protection locked="0"/>
    </xf>
    <xf numFmtId="4" fontId="1" fillId="2" borderId="5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2" borderId="5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Border="1" applyAlignment="1">
      <alignment horizontal="center" vertical="top"/>
    </xf>
    <xf numFmtId="4" fontId="1" fillId="0" borderId="5" xfId="0" applyNumberFormat="1" applyFont="1" applyFill="1" applyBorder="1" applyAlignment="1" applyProtection="1">
      <alignment horizontal="center"/>
      <protection locked="0"/>
    </xf>
    <xf numFmtId="4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vertical="center" wrapText="1" indent="2"/>
    </xf>
    <xf numFmtId="0" fontId="7" fillId="0" borderId="21" xfId="0" applyFont="1" applyBorder="1" applyAlignment="1">
      <alignment horizontal="left" wrapText="1" indent="2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wrapText="1" indent="1"/>
    </xf>
    <xf numFmtId="49" fontId="7" fillId="0" borderId="1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 indent="1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indent="2"/>
    </xf>
    <xf numFmtId="49" fontId="7" fillId="0" borderId="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center" wrapText="1" indent="2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 indent="3"/>
    </xf>
    <xf numFmtId="4" fontId="9" fillId="2" borderId="9" xfId="0" applyNumberFormat="1" applyFont="1" applyFill="1" applyBorder="1" applyAlignment="1" applyProtection="1">
      <alignment horizontal="center"/>
      <protection locked="0"/>
    </xf>
    <xf numFmtId="4" fontId="9" fillId="0" borderId="1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1"/>
  <sheetViews>
    <sheetView view="pageBreakPreview" zoomScaleSheetLayoutView="100" workbookViewId="0" topLeftCell="A4">
      <selection activeCell="AW11" sqref="AW11"/>
    </sheetView>
  </sheetViews>
  <sheetFormatPr defaultColWidth="9.00390625" defaultRowHeight="12.75"/>
  <cols>
    <col min="1" max="61" width="0.875" style="1" customWidth="1"/>
    <col min="62" max="62" width="13.125" style="1" customWidth="1"/>
    <col min="63" max="63" width="12.75390625" style="1" customWidth="1"/>
    <col min="64" max="64" width="13.625" style="1" customWidth="1"/>
    <col min="65" max="65" width="11.00390625" style="1" customWidth="1"/>
    <col min="66" max="66" width="11.125" style="1" customWidth="1"/>
    <col min="67" max="67" width="12.75390625" style="1" customWidth="1"/>
    <col min="68" max="68" width="13.75390625" style="1" customWidth="1"/>
    <col min="69" max="16384" width="0.875" style="1" customWidth="1"/>
  </cols>
  <sheetData>
    <row r="1" spans="2:67" ht="12" customHeight="1">
      <c r="B1" s="82" t="s">
        <v>20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</row>
    <row r="2" spans="2:68" ht="12" customHeight="1" thickBot="1">
      <c r="B2" s="82" t="s">
        <v>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12" t="s">
        <v>11</v>
      </c>
    </row>
    <row r="3" spans="67:68" ht="12" customHeight="1">
      <c r="BO3" s="2" t="s">
        <v>14</v>
      </c>
      <c r="BP3" s="10" t="s">
        <v>12</v>
      </c>
    </row>
    <row r="4" spans="61:68" ht="12" customHeight="1">
      <c r="BI4" s="2" t="s">
        <v>23</v>
      </c>
      <c r="BJ4" s="77" t="s">
        <v>254</v>
      </c>
      <c r="BK4" s="77"/>
      <c r="BO4" s="2" t="s">
        <v>15</v>
      </c>
      <c r="BP4" s="27"/>
    </row>
    <row r="5" spans="1:68" ht="12" customHeight="1">
      <c r="A5" s="1" t="s">
        <v>25</v>
      </c>
      <c r="AX5" s="84" t="s">
        <v>246</v>
      </c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2" t="s">
        <v>16</v>
      </c>
      <c r="BP5" s="27"/>
    </row>
    <row r="6" spans="1:68" ht="12" customHeight="1">
      <c r="A6" s="1" t="s">
        <v>26</v>
      </c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2"/>
      <c r="BP6" s="27"/>
    </row>
    <row r="7" spans="1:68" ht="12" customHeight="1">
      <c r="A7" s="1" t="s">
        <v>27</v>
      </c>
      <c r="AX7" s="84" t="s">
        <v>247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2" t="s">
        <v>17</v>
      </c>
      <c r="BP7" s="27"/>
    </row>
    <row r="8" spans="1:68" ht="12" customHeight="1">
      <c r="A8" s="1" t="s">
        <v>28</v>
      </c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" t="s">
        <v>16</v>
      </c>
      <c r="BP8" s="27"/>
    </row>
    <row r="9" spans="1:68" ht="10.5" customHeight="1">
      <c r="A9" s="1" t="s">
        <v>29</v>
      </c>
      <c r="AX9" s="84" t="s">
        <v>260</v>
      </c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2" t="s">
        <v>18</v>
      </c>
      <c r="BP9" s="27"/>
    </row>
    <row r="10" spans="1:68" ht="12" customHeight="1">
      <c r="A10" s="1" t="s">
        <v>30</v>
      </c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2"/>
      <c r="BP10" s="27"/>
    </row>
    <row r="11" spans="1:68" ht="11.25">
      <c r="A11" s="1" t="s">
        <v>31</v>
      </c>
      <c r="BO11" s="2"/>
      <c r="BP11" s="27"/>
    </row>
    <row r="12" spans="1:68" ht="12" thickBot="1">
      <c r="A12" s="1" t="s">
        <v>32</v>
      </c>
      <c r="BO12" s="2" t="s">
        <v>19</v>
      </c>
      <c r="BP12" s="13" t="s">
        <v>13</v>
      </c>
    </row>
    <row r="13" spans="1:68" ht="17.25" customHeight="1">
      <c r="A13" s="121" t="s">
        <v>22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</row>
    <row r="14" spans="1:68" ht="11.25">
      <c r="A14" s="111" t="s">
        <v>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2"/>
      <c r="AX14" s="115" t="s">
        <v>1</v>
      </c>
      <c r="AY14" s="116"/>
      <c r="AZ14" s="116"/>
      <c r="BA14" s="116"/>
      <c r="BB14" s="116"/>
      <c r="BC14" s="117"/>
      <c r="BD14" s="115" t="s">
        <v>2</v>
      </c>
      <c r="BE14" s="116"/>
      <c r="BF14" s="116"/>
      <c r="BG14" s="116"/>
      <c r="BH14" s="116"/>
      <c r="BI14" s="116"/>
      <c r="BJ14" s="115" t="s">
        <v>3</v>
      </c>
      <c r="BK14" s="122" t="s">
        <v>9</v>
      </c>
      <c r="BL14" s="123"/>
      <c r="BM14" s="123"/>
      <c r="BN14" s="123"/>
      <c r="BO14" s="123"/>
      <c r="BP14" s="115" t="s">
        <v>10</v>
      </c>
    </row>
    <row r="15" spans="1:68" ht="31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  <c r="AX15" s="118"/>
      <c r="AY15" s="119"/>
      <c r="AZ15" s="119"/>
      <c r="BA15" s="119"/>
      <c r="BB15" s="119"/>
      <c r="BC15" s="120"/>
      <c r="BD15" s="118"/>
      <c r="BE15" s="119"/>
      <c r="BF15" s="119"/>
      <c r="BG15" s="119"/>
      <c r="BH15" s="119"/>
      <c r="BI15" s="119"/>
      <c r="BJ15" s="118"/>
      <c r="BK15" s="11" t="s">
        <v>4</v>
      </c>
      <c r="BL15" s="11" t="s">
        <v>5</v>
      </c>
      <c r="BM15" s="11" t="s">
        <v>6</v>
      </c>
      <c r="BN15" s="11" t="s">
        <v>7</v>
      </c>
      <c r="BO15" s="11" t="s">
        <v>8</v>
      </c>
      <c r="BP15" s="118"/>
    </row>
    <row r="16" spans="1:68" ht="12" thickBot="1">
      <c r="A16" s="123">
        <v>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AX16" s="125">
        <v>2</v>
      </c>
      <c r="AY16" s="111"/>
      <c r="AZ16" s="111"/>
      <c r="BA16" s="111"/>
      <c r="BB16" s="111"/>
      <c r="BC16" s="112"/>
      <c r="BD16" s="125">
        <v>3</v>
      </c>
      <c r="BE16" s="111"/>
      <c r="BF16" s="111"/>
      <c r="BG16" s="111"/>
      <c r="BH16" s="111"/>
      <c r="BI16" s="111"/>
      <c r="BJ16" s="9">
        <v>4</v>
      </c>
      <c r="BK16" s="9">
        <v>5</v>
      </c>
      <c r="BL16" s="9">
        <v>6</v>
      </c>
      <c r="BM16" s="9">
        <v>7</v>
      </c>
      <c r="BN16" s="9">
        <v>8</v>
      </c>
      <c r="BO16" s="9">
        <v>9</v>
      </c>
      <c r="BP16" s="16">
        <v>10</v>
      </c>
    </row>
    <row r="17" spans="1:68" s="20" customFormat="1" ht="21" customHeight="1">
      <c r="A17" s="102" t="s">
        <v>243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3" t="s">
        <v>33</v>
      </c>
      <c r="AY17" s="104"/>
      <c r="AZ17" s="104"/>
      <c r="BA17" s="104"/>
      <c r="BB17" s="104"/>
      <c r="BC17" s="105"/>
      <c r="BD17" s="106"/>
      <c r="BE17" s="104"/>
      <c r="BF17" s="104"/>
      <c r="BG17" s="104"/>
      <c r="BH17" s="104"/>
      <c r="BI17" s="104"/>
      <c r="BJ17" s="29">
        <f>BJ18+BJ20+BJ21+BJ22+BJ25+BJ33</f>
        <v>21562700</v>
      </c>
      <c r="BK17" s="28">
        <f>BK18+BK20+BK21+BK22+BK25+BK33</f>
        <v>21479169.55</v>
      </c>
      <c r="BL17" s="28">
        <f>BL18+BL20+BL21+BL22+BL25+BL33</f>
        <v>0</v>
      </c>
      <c r="BM17" s="28">
        <f>BM18+BM20+BM21+BM22+BM25+BM33</f>
        <v>0</v>
      </c>
      <c r="BN17" s="28">
        <f>BN18+BN20+BN21+BN22+BN25+BN33</f>
        <v>0</v>
      </c>
      <c r="BO17" s="30">
        <f aca="true" t="shared" si="0" ref="BO17:BO37">BK17+BN17+BM17+BL17</f>
        <v>21479169.55</v>
      </c>
      <c r="BP17" s="31">
        <f aca="true" t="shared" si="1" ref="BP17:BP37">BJ17-BO17</f>
        <v>83530.44999999925</v>
      </c>
    </row>
    <row r="18" spans="1:68" s="21" customFormat="1" ht="12.75">
      <c r="A18" s="96" t="s">
        <v>224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 t="s">
        <v>34</v>
      </c>
      <c r="AY18" s="98"/>
      <c r="AZ18" s="98"/>
      <c r="BA18" s="98"/>
      <c r="BB18" s="98"/>
      <c r="BC18" s="99"/>
      <c r="BD18" s="100" t="s">
        <v>35</v>
      </c>
      <c r="BE18" s="98"/>
      <c r="BF18" s="98"/>
      <c r="BG18" s="98"/>
      <c r="BH18" s="98"/>
      <c r="BI18" s="98"/>
      <c r="BJ18" s="33"/>
      <c r="BK18" s="33"/>
      <c r="BL18" s="33"/>
      <c r="BM18" s="33"/>
      <c r="BN18" s="33"/>
      <c r="BO18" s="34">
        <f t="shared" si="0"/>
        <v>0</v>
      </c>
      <c r="BP18" s="35">
        <f t="shared" si="1"/>
        <v>0</v>
      </c>
    </row>
    <row r="19" spans="1:68" s="21" customFormat="1" ht="12.75">
      <c r="A19" s="126" t="s">
        <v>37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92"/>
      <c r="AY19" s="93"/>
      <c r="AZ19" s="93"/>
      <c r="BA19" s="93"/>
      <c r="BB19" s="93"/>
      <c r="BC19" s="94"/>
      <c r="BD19" s="95"/>
      <c r="BE19" s="93"/>
      <c r="BF19" s="93"/>
      <c r="BG19" s="93"/>
      <c r="BH19" s="93"/>
      <c r="BI19" s="93"/>
      <c r="BJ19" s="36"/>
      <c r="BK19" s="36"/>
      <c r="BL19" s="36"/>
      <c r="BM19" s="36"/>
      <c r="BN19" s="36"/>
      <c r="BO19" s="37">
        <f t="shared" si="0"/>
        <v>0</v>
      </c>
      <c r="BP19" s="35">
        <f t="shared" si="1"/>
        <v>0</v>
      </c>
    </row>
    <row r="20" spans="1:68" s="21" customFormat="1" ht="12.75">
      <c r="A20" s="96" t="s">
        <v>40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7" t="s">
        <v>38</v>
      </c>
      <c r="AY20" s="98"/>
      <c r="AZ20" s="98"/>
      <c r="BA20" s="98"/>
      <c r="BB20" s="98"/>
      <c r="BC20" s="99"/>
      <c r="BD20" s="100" t="s">
        <v>39</v>
      </c>
      <c r="BE20" s="98"/>
      <c r="BF20" s="98"/>
      <c r="BG20" s="98"/>
      <c r="BH20" s="98"/>
      <c r="BI20" s="98"/>
      <c r="BJ20" s="33"/>
      <c r="BK20" s="33"/>
      <c r="BL20" s="33"/>
      <c r="BM20" s="33"/>
      <c r="BN20" s="33"/>
      <c r="BO20" s="38">
        <f t="shared" si="0"/>
        <v>0</v>
      </c>
      <c r="BP20" s="35">
        <f t="shared" si="1"/>
        <v>0</v>
      </c>
    </row>
    <row r="21" spans="1:68" s="21" customFormat="1" ht="24" customHeight="1">
      <c r="A21" s="96" t="s">
        <v>41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 t="s">
        <v>42</v>
      </c>
      <c r="AY21" s="98"/>
      <c r="AZ21" s="98"/>
      <c r="BA21" s="98"/>
      <c r="BB21" s="98"/>
      <c r="BC21" s="99"/>
      <c r="BD21" s="100" t="s">
        <v>43</v>
      </c>
      <c r="BE21" s="98"/>
      <c r="BF21" s="98"/>
      <c r="BG21" s="98"/>
      <c r="BH21" s="98"/>
      <c r="BI21" s="98"/>
      <c r="BJ21" s="33"/>
      <c r="BK21" s="33"/>
      <c r="BL21" s="33"/>
      <c r="BM21" s="33"/>
      <c r="BN21" s="33"/>
      <c r="BO21" s="37">
        <f t="shared" si="0"/>
        <v>0</v>
      </c>
      <c r="BP21" s="35">
        <f t="shared" si="1"/>
        <v>0</v>
      </c>
    </row>
    <row r="22" spans="1:68" s="21" customFormat="1" ht="24" customHeight="1">
      <c r="A22" s="96" t="s">
        <v>225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 t="s">
        <v>44</v>
      </c>
      <c r="AY22" s="98"/>
      <c r="AZ22" s="98"/>
      <c r="BA22" s="98"/>
      <c r="BB22" s="98"/>
      <c r="BC22" s="99"/>
      <c r="BD22" s="100" t="s">
        <v>45</v>
      </c>
      <c r="BE22" s="98"/>
      <c r="BF22" s="98"/>
      <c r="BG22" s="98"/>
      <c r="BH22" s="98"/>
      <c r="BI22" s="98"/>
      <c r="BJ22" s="32">
        <f>BJ23+BJ24</f>
        <v>0</v>
      </c>
      <c r="BK22" s="32">
        <f>BK23+BK24</f>
        <v>0</v>
      </c>
      <c r="BL22" s="32">
        <f>BL23+BL24</f>
        <v>0</v>
      </c>
      <c r="BM22" s="32">
        <f>BM23+BM24</f>
        <v>0</v>
      </c>
      <c r="BN22" s="32">
        <f>BN23+BN24</f>
        <v>0</v>
      </c>
      <c r="BO22" s="38">
        <f t="shared" si="0"/>
        <v>0</v>
      </c>
      <c r="BP22" s="35">
        <f t="shared" si="1"/>
        <v>0</v>
      </c>
    </row>
    <row r="23" spans="1:68" s="21" customFormat="1" ht="22.5" customHeight="1">
      <c r="A23" s="87" t="s">
        <v>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92" t="s">
        <v>47</v>
      </c>
      <c r="AY23" s="93"/>
      <c r="AZ23" s="93"/>
      <c r="BA23" s="93"/>
      <c r="BB23" s="93"/>
      <c r="BC23" s="94"/>
      <c r="BD23" s="95" t="s">
        <v>48</v>
      </c>
      <c r="BE23" s="93"/>
      <c r="BF23" s="93"/>
      <c r="BG23" s="93"/>
      <c r="BH23" s="93"/>
      <c r="BI23" s="93"/>
      <c r="BJ23" s="36"/>
      <c r="BK23" s="36"/>
      <c r="BL23" s="36"/>
      <c r="BM23" s="36"/>
      <c r="BN23" s="36"/>
      <c r="BO23" s="37">
        <f t="shared" si="0"/>
        <v>0</v>
      </c>
      <c r="BP23" s="35">
        <f t="shared" si="1"/>
        <v>0</v>
      </c>
    </row>
    <row r="24" spans="1:68" s="21" customFormat="1" ht="22.5" customHeight="1">
      <c r="A24" s="87" t="s">
        <v>49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92" t="s">
        <v>50</v>
      </c>
      <c r="AY24" s="93"/>
      <c r="AZ24" s="93"/>
      <c r="BA24" s="93"/>
      <c r="BB24" s="93"/>
      <c r="BC24" s="94"/>
      <c r="BD24" s="95" t="s">
        <v>51</v>
      </c>
      <c r="BE24" s="93"/>
      <c r="BF24" s="93"/>
      <c r="BG24" s="93"/>
      <c r="BH24" s="93"/>
      <c r="BI24" s="93"/>
      <c r="BJ24" s="36"/>
      <c r="BK24" s="36"/>
      <c r="BL24" s="36"/>
      <c r="BM24" s="36"/>
      <c r="BN24" s="36"/>
      <c r="BO24" s="38">
        <f t="shared" si="0"/>
        <v>0</v>
      </c>
      <c r="BP24" s="35">
        <f t="shared" si="1"/>
        <v>0</v>
      </c>
    </row>
    <row r="25" spans="1:68" s="21" customFormat="1" ht="12.75">
      <c r="A25" s="96" t="s">
        <v>226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 t="s">
        <v>52</v>
      </c>
      <c r="AY25" s="98"/>
      <c r="AZ25" s="98"/>
      <c r="BA25" s="98"/>
      <c r="BB25" s="98"/>
      <c r="BC25" s="99"/>
      <c r="BD25" s="100" t="s">
        <v>53</v>
      </c>
      <c r="BE25" s="98"/>
      <c r="BF25" s="98"/>
      <c r="BG25" s="98"/>
      <c r="BH25" s="98"/>
      <c r="BI25" s="98"/>
      <c r="BJ25" s="32">
        <f>BJ26+BJ27+BJ28+BJ29+BJ30+BJ31+BJ32</f>
        <v>0</v>
      </c>
      <c r="BK25" s="32">
        <f>BK26+BK27+BK28+BK29+BK30+BK31+BK32</f>
        <v>0</v>
      </c>
      <c r="BL25" s="32">
        <f>BL26+BL27+BL28+BL29+BL30+BL31+BL32</f>
        <v>0</v>
      </c>
      <c r="BM25" s="32">
        <f>BM26+BM27+BM28+BM29+BM30+BM31+BM32</f>
        <v>0</v>
      </c>
      <c r="BN25" s="32">
        <f>BN26+BN27+BN28+BN29+BN30+BN31+BN32</f>
        <v>0</v>
      </c>
      <c r="BO25" s="37">
        <f t="shared" si="0"/>
        <v>0</v>
      </c>
      <c r="BP25" s="35">
        <f t="shared" si="1"/>
        <v>0</v>
      </c>
    </row>
    <row r="26" spans="1:68" s="21" customFormat="1" ht="12.75">
      <c r="A26" s="87" t="s">
        <v>54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92" t="s">
        <v>55</v>
      </c>
      <c r="AY26" s="93"/>
      <c r="AZ26" s="93"/>
      <c r="BA26" s="93"/>
      <c r="BB26" s="93"/>
      <c r="BC26" s="94"/>
      <c r="BD26" s="95" t="s">
        <v>56</v>
      </c>
      <c r="BE26" s="93"/>
      <c r="BF26" s="93"/>
      <c r="BG26" s="93"/>
      <c r="BH26" s="93"/>
      <c r="BI26" s="93"/>
      <c r="BJ26" s="36"/>
      <c r="BK26" s="36"/>
      <c r="BL26" s="36"/>
      <c r="BM26" s="36"/>
      <c r="BN26" s="36"/>
      <c r="BO26" s="38">
        <f t="shared" si="0"/>
        <v>0</v>
      </c>
      <c r="BP26" s="35">
        <f t="shared" si="1"/>
        <v>0</v>
      </c>
    </row>
    <row r="27" spans="1:68" s="21" customFormat="1" ht="12.75">
      <c r="A27" s="87" t="s">
        <v>57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92" t="s">
        <v>58</v>
      </c>
      <c r="AY27" s="93"/>
      <c r="AZ27" s="93"/>
      <c r="BA27" s="93"/>
      <c r="BB27" s="93"/>
      <c r="BC27" s="94"/>
      <c r="BD27" s="95" t="s">
        <v>59</v>
      </c>
      <c r="BE27" s="93"/>
      <c r="BF27" s="93"/>
      <c r="BG27" s="93"/>
      <c r="BH27" s="93"/>
      <c r="BI27" s="93"/>
      <c r="BJ27" s="36"/>
      <c r="BK27" s="36"/>
      <c r="BL27" s="36"/>
      <c r="BM27" s="36"/>
      <c r="BN27" s="36"/>
      <c r="BO27" s="37">
        <f t="shared" si="0"/>
        <v>0</v>
      </c>
      <c r="BP27" s="35">
        <f t="shared" si="1"/>
        <v>0</v>
      </c>
    </row>
    <row r="28" spans="1:68" s="21" customFormat="1" ht="12.75">
      <c r="A28" s="87" t="s">
        <v>60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92" t="s">
        <v>61</v>
      </c>
      <c r="AY28" s="93"/>
      <c r="AZ28" s="93"/>
      <c r="BA28" s="93"/>
      <c r="BB28" s="93"/>
      <c r="BC28" s="94"/>
      <c r="BD28" s="95" t="s">
        <v>62</v>
      </c>
      <c r="BE28" s="93"/>
      <c r="BF28" s="93"/>
      <c r="BG28" s="93"/>
      <c r="BH28" s="93"/>
      <c r="BI28" s="93"/>
      <c r="BJ28" s="36"/>
      <c r="BK28" s="36"/>
      <c r="BL28" s="36"/>
      <c r="BM28" s="36"/>
      <c r="BN28" s="36"/>
      <c r="BO28" s="38">
        <f t="shared" si="0"/>
        <v>0</v>
      </c>
      <c r="BP28" s="35">
        <f t="shared" si="1"/>
        <v>0</v>
      </c>
    </row>
    <row r="29" spans="1:68" s="21" customFormat="1" ht="12.75">
      <c r="A29" s="87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92" t="s">
        <v>64</v>
      </c>
      <c r="AY29" s="93"/>
      <c r="AZ29" s="93"/>
      <c r="BA29" s="93"/>
      <c r="BB29" s="93"/>
      <c r="BC29" s="94"/>
      <c r="BD29" s="95" t="s">
        <v>65</v>
      </c>
      <c r="BE29" s="93"/>
      <c r="BF29" s="93"/>
      <c r="BG29" s="93"/>
      <c r="BH29" s="93"/>
      <c r="BI29" s="93"/>
      <c r="BJ29" s="36"/>
      <c r="BK29" s="36"/>
      <c r="BL29" s="36"/>
      <c r="BM29" s="36"/>
      <c r="BN29" s="36"/>
      <c r="BO29" s="37">
        <f t="shared" si="0"/>
        <v>0</v>
      </c>
      <c r="BP29" s="35">
        <f t="shared" si="1"/>
        <v>0</v>
      </c>
    </row>
    <row r="30" spans="1:68" s="21" customFormat="1" ht="12.75">
      <c r="A30" s="87" t="s">
        <v>72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92" t="s">
        <v>66</v>
      </c>
      <c r="AY30" s="93"/>
      <c r="AZ30" s="93"/>
      <c r="BA30" s="93"/>
      <c r="BB30" s="93"/>
      <c r="BC30" s="94"/>
      <c r="BD30" s="95" t="s">
        <v>69</v>
      </c>
      <c r="BE30" s="93"/>
      <c r="BF30" s="93"/>
      <c r="BG30" s="93"/>
      <c r="BH30" s="93"/>
      <c r="BI30" s="93"/>
      <c r="BJ30" s="36"/>
      <c r="BK30" s="36"/>
      <c r="BL30" s="36"/>
      <c r="BM30" s="36"/>
      <c r="BN30" s="36"/>
      <c r="BO30" s="38">
        <f t="shared" si="0"/>
        <v>0</v>
      </c>
      <c r="BP30" s="35">
        <f t="shared" si="1"/>
        <v>0</v>
      </c>
    </row>
    <row r="31" spans="1:68" s="21" customFormat="1" ht="12.75">
      <c r="A31" s="87" t="s">
        <v>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92" t="s">
        <v>67</v>
      </c>
      <c r="AY31" s="93"/>
      <c r="AZ31" s="93"/>
      <c r="BA31" s="93"/>
      <c r="BB31" s="93"/>
      <c r="BC31" s="94"/>
      <c r="BD31" s="95" t="s">
        <v>70</v>
      </c>
      <c r="BE31" s="93"/>
      <c r="BF31" s="93"/>
      <c r="BG31" s="93"/>
      <c r="BH31" s="93"/>
      <c r="BI31" s="93"/>
      <c r="BJ31" s="36"/>
      <c r="BK31" s="36"/>
      <c r="BL31" s="36"/>
      <c r="BM31" s="36"/>
      <c r="BN31" s="36"/>
      <c r="BO31" s="37">
        <f t="shared" si="0"/>
        <v>0</v>
      </c>
      <c r="BP31" s="35">
        <f t="shared" si="1"/>
        <v>0</v>
      </c>
    </row>
    <row r="32" spans="1:68" s="21" customFormat="1" ht="12.75">
      <c r="A32" s="87" t="s">
        <v>74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92" t="s">
        <v>68</v>
      </c>
      <c r="AY32" s="93"/>
      <c r="AZ32" s="93"/>
      <c r="BA32" s="93"/>
      <c r="BB32" s="93"/>
      <c r="BC32" s="94"/>
      <c r="BD32" s="95" t="s">
        <v>71</v>
      </c>
      <c r="BE32" s="93"/>
      <c r="BF32" s="93"/>
      <c r="BG32" s="93"/>
      <c r="BH32" s="93"/>
      <c r="BI32" s="93"/>
      <c r="BJ32" s="36"/>
      <c r="BK32" s="36"/>
      <c r="BL32" s="36"/>
      <c r="BM32" s="36"/>
      <c r="BN32" s="36"/>
      <c r="BO32" s="38">
        <f t="shared" si="0"/>
        <v>0</v>
      </c>
      <c r="BP32" s="35">
        <f t="shared" si="1"/>
        <v>0</v>
      </c>
    </row>
    <row r="33" spans="1:68" s="21" customFormat="1" ht="12.75">
      <c r="A33" s="96" t="s">
        <v>227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 t="s">
        <v>75</v>
      </c>
      <c r="AY33" s="98"/>
      <c r="AZ33" s="98"/>
      <c r="BA33" s="98"/>
      <c r="BB33" s="98"/>
      <c r="BC33" s="99"/>
      <c r="BD33" s="100" t="s">
        <v>76</v>
      </c>
      <c r="BE33" s="98"/>
      <c r="BF33" s="98"/>
      <c r="BG33" s="98"/>
      <c r="BH33" s="98"/>
      <c r="BI33" s="98"/>
      <c r="BJ33" s="32">
        <f>BJ34+BJ35+BJ36+BJ37</f>
        <v>21562700</v>
      </c>
      <c r="BK33" s="32">
        <f>BK34+BK35+BK36+BK37</f>
        <v>21479169.55</v>
      </c>
      <c r="BL33" s="32">
        <f>BL34+BL35+BL36+BL37</f>
        <v>0</v>
      </c>
      <c r="BM33" s="32">
        <f>BM34+BM35+BM36+BM37</f>
        <v>0</v>
      </c>
      <c r="BN33" s="32">
        <f>BN34+BN35+BN36+BN37</f>
        <v>0</v>
      </c>
      <c r="BO33" s="37">
        <f t="shared" si="0"/>
        <v>21479169.55</v>
      </c>
      <c r="BP33" s="35">
        <f t="shared" si="1"/>
        <v>83530.44999999925</v>
      </c>
    </row>
    <row r="34" spans="1:68" s="21" customFormat="1" ht="27.75" customHeight="1">
      <c r="A34" s="87" t="s">
        <v>77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92" t="s">
        <v>36</v>
      </c>
      <c r="AY34" s="93"/>
      <c r="AZ34" s="93"/>
      <c r="BA34" s="93"/>
      <c r="BB34" s="93"/>
      <c r="BC34" s="94"/>
      <c r="BD34" s="95" t="s">
        <v>76</v>
      </c>
      <c r="BE34" s="93"/>
      <c r="BF34" s="93"/>
      <c r="BG34" s="93"/>
      <c r="BH34" s="93"/>
      <c r="BI34" s="93"/>
      <c r="BJ34" s="36">
        <v>21562700</v>
      </c>
      <c r="BK34" s="36">
        <v>21479169.55</v>
      </c>
      <c r="BL34" s="36"/>
      <c r="BM34" s="36"/>
      <c r="BN34" s="36"/>
      <c r="BO34" s="38">
        <f t="shared" si="0"/>
        <v>21479169.55</v>
      </c>
      <c r="BP34" s="35">
        <f t="shared" si="1"/>
        <v>83530.44999999925</v>
      </c>
    </row>
    <row r="35" spans="1:68" s="21" customFormat="1" ht="14.25" customHeight="1">
      <c r="A35" s="87" t="s">
        <v>221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92" t="s">
        <v>78</v>
      </c>
      <c r="AY35" s="93"/>
      <c r="AZ35" s="93"/>
      <c r="BA35" s="93"/>
      <c r="BB35" s="93"/>
      <c r="BC35" s="94"/>
      <c r="BD35" s="95" t="s">
        <v>76</v>
      </c>
      <c r="BE35" s="93"/>
      <c r="BF35" s="93"/>
      <c r="BG35" s="93"/>
      <c r="BH35" s="93"/>
      <c r="BI35" s="93"/>
      <c r="BJ35" s="36"/>
      <c r="BK35" s="36"/>
      <c r="BL35" s="36"/>
      <c r="BM35" s="36"/>
      <c r="BN35" s="36"/>
      <c r="BO35" s="37">
        <f t="shared" si="0"/>
        <v>0</v>
      </c>
      <c r="BP35" s="35">
        <f t="shared" si="1"/>
        <v>0</v>
      </c>
    </row>
    <row r="36" spans="1:68" s="21" customFormat="1" ht="15.75" customHeight="1">
      <c r="A36" s="87" t="s">
        <v>80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92" t="s">
        <v>79</v>
      </c>
      <c r="AY36" s="93"/>
      <c r="AZ36" s="93"/>
      <c r="BA36" s="93"/>
      <c r="BB36" s="93"/>
      <c r="BC36" s="94"/>
      <c r="BD36" s="95" t="s">
        <v>76</v>
      </c>
      <c r="BE36" s="93"/>
      <c r="BF36" s="93"/>
      <c r="BG36" s="93"/>
      <c r="BH36" s="93"/>
      <c r="BI36" s="93"/>
      <c r="BJ36" s="36"/>
      <c r="BK36" s="36"/>
      <c r="BL36" s="36"/>
      <c r="BM36" s="36"/>
      <c r="BN36" s="36"/>
      <c r="BO36" s="37">
        <f t="shared" si="0"/>
        <v>0</v>
      </c>
      <c r="BP36" s="35">
        <f t="shared" si="1"/>
        <v>0</v>
      </c>
    </row>
    <row r="37" spans="1:68" s="21" customFormat="1" ht="13.5" thickBot="1">
      <c r="A37" s="87" t="s">
        <v>81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 t="s">
        <v>82</v>
      </c>
      <c r="AY37" s="89"/>
      <c r="AZ37" s="89"/>
      <c r="BA37" s="89"/>
      <c r="BB37" s="89"/>
      <c r="BC37" s="90"/>
      <c r="BD37" s="91" t="s">
        <v>76</v>
      </c>
      <c r="BE37" s="89"/>
      <c r="BF37" s="89"/>
      <c r="BG37" s="89"/>
      <c r="BH37" s="89"/>
      <c r="BI37" s="89"/>
      <c r="BJ37" s="40"/>
      <c r="BK37" s="40"/>
      <c r="BL37" s="40"/>
      <c r="BM37" s="40"/>
      <c r="BN37" s="40"/>
      <c r="BO37" s="41">
        <f t="shared" si="0"/>
        <v>0</v>
      </c>
      <c r="BP37" s="35">
        <f t="shared" si="1"/>
        <v>0</v>
      </c>
    </row>
    <row r="38" spans="1:68" ht="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83" t="s">
        <v>83</v>
      </c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42"/>
    </row>
    <row r="39" spans="1:68" ht="3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11.25">
      <c r="A40" s="80" t="s">
        <v>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1"/>
      <c r="AX40" s="71" t="s">
        <v>1</v>
      </c>
      <c r="AY40" s="72"/>
      <c r="AZ40" s="72"/>
      <c r="BA40" s="72"/>
      <c r="BB40" s="72"/>
      <c r="BC40" s="73"/>
      <c r="BD40" s="71" t="s">
        <v>2</v>
      </c>
      <c r="BE40" s="72"/>
      <c r="BF40" s="72"/>
      <c r="BG40" s="72"/>
      <c r="BH40" s="72"/>
      <c r="BI40" s="72"/>
      <c r="BJ40" s="71" t="s">
        <v>3</v>
      </c>
      <c r="BK40" s="110" t="s">
        <v>9</v>
      </c>
      <c r="BL40" s="107"/>
      <c r="BM40" s="107"/>
      <c r="BN40" s="107"/>
      <c r="BO40" s="107"/>
      <c r="BP40" s="71" t="s">
        <v>10</v>
      </c>
    </row>
    <row r="41" spans="1:68" ht="24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9"/>
      <c r="AX41" s="74"/>
      <c r="AY41" s="75"/>
      <c r="AZ41" s="75"/>
      <c r="BA41" s="75"/>
      <c r="BB41" s="75"/>
      <c r="BC41" s="76"/>
      <c r="BD41" s="74"/>
      <c r="BE41" s="75"/>
      <c r="BF41" s="75"/>
      <c r="BG41" s="75"/>
      <c r="BH41" s="75"/>
      <c r="BI41" s="75"/>
      <c r="BJ41" s="74"/>
      <c r="BK41" s="44" t="s">
        <v>4</v>
      </c>
      <c r="BL41" s="44" t="s">
        <v>5</v>
      </c>
      <c r="BM41" s="44" t="s">
        <v>6</v>
      </c>
      <c r="BN41" s="44" t="s">
        <v>7</v>
      </c>
      <c r="BO41" s="44" t="s">
        <v>8</v>
      </c>
      <c r="BP41" s="74"/>
    </row>
    <row r="42" spans="1:68" ht="12" thickBot="1">
      <c r="A42" s="107">
        <v>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8"/>
      <c r="AX42" s="109">
        <v>2</v>
      </c>
      <c r="AY42" s="80"/>
      <c r="AZ42" s="80"/>
      <c r="BA42" s="80"/>
      <c r="BB42" s="80"/>
      <c r="BC42" s="81"/>
      <c r="BD42" s="109">
        <v>3</v>
      </c>
      <c r="BE42" s="80"/>
      <c r="BF42" s="80"/>
      <c r="BG42" s="80"/>
      <c r="BH42" s="80"/>
      <c r="BI42" s="80"/>
      <c r="BJ42" s="45">
        <v>4</v>
      </c>
      <c r="BK42" s="45">
        <v>5</v>
      </c>
      <c r="BL42" s="45">
        <v>6</v>
      </c>
      <c r="BM42" s="45">
        <v>7</v>
      </c>
      <c r="BN42" s="45">
        <v>8</v>
      </c>
      <c r="BO42" s="45">
        <v>9</v>
      </c>
      <c r="BP42" s="43">
        <v>10</v>
      </c>
    </row>
    <row r="43" spans="1:68" s="20" customFormat="1" ht="18" customHeight="1">
      <c r="A43" s="102" t="s">
        <v>242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3" t="s">
        <v>84</v>
      </c>
      <c r="AY43" s="104"/>
      <c r="AZ43" s="104"/>
      <c r="BA43" s="104"/>
      <c r="BB43" s="104"/>
      <c r="BC43" s="105"/>
      <c r="BD43" s="106" t="s">
        <v>53</v>
      </c>
      <c r="BE43" s="104"/>
      <c r="BF43" s="104"/>
      <c r="BG43" s="104"/>
      <c r="BH43" s="104"/>
      <c r="BI43" s="104"/>
      <c r="BJ43" s="28">
        <f>BJ44+BJ48+BJ55+BJ58+BJ66+BJ69+BJ72+BJ73+BJ78</f>
        <v>21562700</v>
      </c>
      <c r="BK43" s="28">
        <f>BK44+BK48+BK55+BK58+BK66+BK69+BK72+BK73+BK78</f>
        <v>21479169.55</v>
      </c>
      <c r="BL43" s="28">
        <f>BL44+BL48+BL55+BL58+BL66+BL69+BL72+BL73+BL78</f>
        <v>0</v>
      </c>
      <c r="BM43" s="28">
        <f>BM44+BM48+BM55+BM58+BM66+BM69+BM72+BM73+BM78</f>
        <v>0</v>
      </c>
      <c r="BN43" s="28">
        <f>BN44+BN48+BN55+BN58+BN66+BN69+BN72+BN73+BN78</f>
        <v>0</v>
      </c>
      <c r="BO43" s="30">
        <f aca="true" t="shared" si="2" ref="BO43:BO60">BK43+BN43+BM43+BL43</f>
        <v>21479169.55</v>
      </c>
      <c r="BP43" s="31">
        <f aca="true" t="shared" si="3" ref="BP43:BP60">BJ43-BO43</f>
        <v>83530.44999999925</v>
      </c>
    </row>
    <row r="44" spans="1:68" ht="27.75" customHeight="1">
      <c r="A44" s="101" t="s">
        <v>230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92" t="s">
        <v>85</v>
      </c>
      <c r="AY44" s="93"/>
      <c r="AZ44" s="93"/>
      <c r="BA44" s="93"/>
      <c r="BB44" s="93"/>
      <c r="BC44" s="94"/>
      <c r="BD44" s="95" t="s">
        <v>86</v>
      </c>
      <c r="BE44" s="93"/>
      <c r="BF44" s="93"/>
      <c r="BG44" s="93"/>
      <c r="BH44" s="93"/>
      <c r="BI44" s="93"/>
      <c r="BJ44" s="35">
        <f>BJ45+BJ46+BJ47</f>
        <v>18307430.54</v>
      </c>
      <c r="BK44" s="35">
        <f>BK45+BK46+BK47</f>
        <v>18307430.54</v>
      </c>
      <c r="BL44" s="35">
        <f>BL45+BL46+BL47</f>
        <v>0</v>
      </c>
      <c r="BM44" s="35">
        <f>BM45+BM46+BM47</f>
        <v>0</v>
      </c>
      <c r="BN44" s="35">
        <f>BN45+BN46+BN47</f>
        <v>0</v>
      </c>
      <c r="BO44" s="37">
        <f t="shared" si="2"/>
        <v>18307430.54</v>
      </c>
      <c r="BP44" s="35">
        <f t="shared" si="3"/>
        <v>0</v>
      </c>
    </row>
    <row r="45" spans="1:68" ht="12.75">
      <c r="A45" s="87" t="s">
        <v>87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92" t="s">
        <v>88</v>
      </c>
      <c r="AY45" s="93"/>
      <c r="AZ45" s="93"/>
      <c r="BA45" s="93"/>
      <c r="BB45" s="93"/>
      <c r="BC45" s="94"/>
      <c r="BD45" s="95" t="s">
        <v>89</v>
      </c>
      <c r="BE45" s="93"/>
      <c r="BF45" s="93"/>
      <c r="BG45" s="93"/>
      <c r="BH45" s="93"/>
      <c r="BI45" s="93"/>
      <c r="BJ45" s="36">
        <v>13936319.94</v>
      </c>
      <c r="BK45" s="36">
        <v>13936319.94</v>
      </c>
      <c r="BL45" s="36"/>
      <c r="BM45" s="36"/>
      <c r="BN45" s="36"/>
      <c r="BO45" s="37">
        <f t="shared" si="2"/>
        <v>13936319.94</v>
      </c>
      <c r="BP45" s="35">
        <f t="shared" si="3"/>
        <v>0</v>
      </c>
    </row>
    <row r="46" spans="1:68" ht="12.75">
      <c r="A46" s="87" t="s">
        <v>90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92" t="s">
        <v>91</v>
      </c>
      <c r="AY46" s="93"/>
      <c r="AZ46" s="93"/>
      <c r="BA46" s="93"/>
      <c r="BB46" s="93"/>
      <c r="BC46" s="94"/>
      <c r="BD46" s="95" t="s">
        <v>92</v>
      </c>
      <c r="BE46" s="93"/>
      <c r="BF46" s="93"/>
      <c r="BG46" s="93"/>
      <c r="BH46" s="93"/>
      <c r="BI46" s="93"/>
      <c r="BJ46" s="36">
        <v>208499.54</v>
      </c>
      <c r="BK46" s="36">
        <v>208499.54</v>
      </c>
      <c r="BL46" s="36"/>
      <c r="BM46" s="36"/>
      <c r="BN46" s="36"/>
      <c r="BO46" s="37">
        <f t="shared" si="2"/>
        <v>208499.54</v>
      </c>
      <c r="BP46" s="35">
        <f t="shared" si="3"/>
        <v>0</v>
      </c>
    </row>
    <row r="47" spans="1:68" ht="12.75">
      <c r="A47" s="87" t="s">
        <v>93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92" t="s">
        <v>94</v>
      </c>
      <c r="AY47" s="93"/>
      <c r="AZ47" s="93"/>
      <c r="BA47" s="93"/>
      <c r="BB47" s="93"/>
      <c r="BC47" s="94"/>
      <c r="BD47" s="95" t="s">
        <v>95</v>
      </c>
      <c r="BE47" s="93"/>
      <c r="BF47" s="93"/>
      <c r="BG47" s="93"/>
      <c r="BH47" s="93"/>
      <c r="BI47" s="93"/>
      <c r="BJ47" s="36">
        <v>4162611.06</v>
      </c>
      <c r="BK47" s="36">
        <v>4162611.06</v>
      </c>
      <c r="BL47" s="36"/>
      <c r="BM47" s="36"/>
      <c r="BN47" s="36"/>
      <c r="BO47" s="37">
        <f t="shared" si="2"/>
        <v>4162611.06</v>
      </c>
      <c r="BP47" s="35">
        <f t="shared" si="3"/>
        <v>0</v>
      </c>
    </row>
    <row r="48" spans="1:68" ht="18" customHeight="1">
      <c r="A48" s="96" t="s">
        <v>228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 t="s">
        <v>96</v>
      </c>
      <c r="AY48" s="98"/>
      <c r="AZ48" s="98"/>
      <c r="BA48" s="98"/>
      <c r="BB48" s="98"/>
      <c r="BC48" s="99"/>
      <c r="BD48" s="100" t="s">
        <v>97</v>
      </c>
      <c r="BE48" s="98"/>
      <c r="BF48" s="98"/>
      <c r="BG48" s="98"/>
      <c r="BH48" s="98"/>
      <c r="BI48" s="98"/>
      <c r="BJ48" s="32">
        <f>BJ49+BJ50+BJ51+BJ52+BJ53+BJ54</f>
        <v>1907203.4600000002</v>
      </c>
      <c r="BK48" s="32">
        <f>BK49+BK50+BK51+BK52+BK53+BK54</f>
        <v>1823673.01</v>
      </c>
      <c r="BL48" s="32">
        <f>BL49+BL50+BL51+BL52+BL53+BL54</f>
        <v>0</v>
      </c>
      <c r="BM48" s="32">
        <f>BM49+BM50+BM51+BM52+BM53+BM54</f>
        <v>0</v>
      </c>
      <c r="BN48" s="32">
        <f>BN49+BN50+BN51+BN52+BN53+BN54</f>
        <v>0</v>
      </c>
      <c r="BO48" s="37">
        <f t="shared" si="2"/>
        <v>1823673.01</v>
      </c>
      <c r="BP48" s="35">
        <f t="shared" si="3"/>
        <v>83530.45000000019</v>
      </c>
    </row>
    <row r="49" spans="1:68" ht="12.75">
      <c r="A49" s="87" t="s">
        <v>98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92" t="s">
        <v>99</v>
      </c>
      <c r="AY49" s="93"/>
      <c r="AZ49" s="93"/>
      <c r="BA49" s="93"/>
      <c r="BB49" s="93"/>
      <c r="BC49" s="94"/>
      <c r="BD49" s="95" t="s">
        <v>100</v>
      </c>
      <c r="BE49" s="93"/>
      <c r="BF49" s="93"/>
      <c r="BG49" s="93"/>
      <c r="BH49" s="93"/>
      <c r="BI49" s="93"/>
      <c r="BJ49" s="36">
        <v>69964.8</v>
      </c>
      <c r="BK49" s="36">
        <v>69964.8</v>
      </c>
      <c r="BL49" s="36"/>
      <c r="BM49" s="36"/>
      <c r="BN49" s="36"/>
      <c r="BO49" s="37">
        <f t="shared" si="2"/>
        <v>69964.8</v>
      </c>
      <c r="BP49" s="35">
        <f t="shared" si="3"/>
        <v>0</v>
      </c>
    </row>
    <row r="50" spans="1:68" ht="12.75">
      <c r="A50" s="87" t="s">
        <v>101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92" t="s">
        <v>102</v>
      </c>
      <c r="AY50" s="93"/>
      <c r="AZ50" s="93"/>
      <c r="BA50" s="93"/>
      <c r="BB50" s="93"/>
      <c r="BC50" s="94"/>
      <c r="BD50" s="95" t="s">
        <v>103</v>
      </c>
      <c r="BE50" s="93"/>
      <c r="BF50" s="93"/>
      <c r="BG50" s="93"/>
      <c r="BH50" s="93"/>
      <c r="BI50" s="93"/>
      <c r="BJ50" s="36"/>
      <c r="BK50" s="36"/>
      <c r="BL50" s="36"/>
      <c r="BM50" s="36"/>
      <c r="BN50" s="36"/>
      <c r="BO50" s="37">
        <f t="shared" si="2"/>
        <v>0</v>
      </c>
      <c r="BP50" s="35">
        <f t="shared" si="3"/>
        <v>0</v>
      </c>
    </row>
    <row r="51" spans="1:68" ht="12.75">
      <c r="A51" s="87" t="s">
        <v>104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92" t="s">
        <v>105</v>
      </c>
      <c r="AY51" s="93"/>
      <c r="AZ51" s="93"/>
      <c r="BA51" s="93"/>
      <c r="BB51" s="93"/>
      <c r="BC51" s="94"/>
      <c r="BD51" s="95" t="s">
        <v>106</v>
      </c>
      <c r="BE51" s="93"/>
      <c r="BF51" s="93"/>
      <c r="BG51" s="93"/>
      <c r="BH51" s="93"/>
      <c r="BI51" s="93"/>
      <c r="BJ51" s="36">
        <v>1403936.37</v>
      </c>
      <c r="BK51" s="36">
        <v>1320405.92</v>
      </c>
      <c r="BL51" s="36"/>
      <c r="BM51" s="36"/>
      <c r="BN51" s="36"/>
      <c r="BO51" s="37">
        <f t="shared" si="2"/>
        <v>1320405.92</v>
      </c>
      <c r="BP51" s="35">
        <f t="shared" si="3"/>
        <v>83530.45000000019</v>
      </c>
    </row>
    <row r="52" spans="1:68" ht="12.75">
      <c r="A52" s="87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92" t="s">
        <v>108</v>
      </c>
      <c r="AY52" s="93"/>
      <c r="AZ52" s="93"/>
      <c r="BA52" s="93"/>
      <c r="BB52" s="93"/>
      <c r="BC52" s="94"/>
      <c r="BD52" s="95" t="s">
        <v>109</v>
      </c>
      <c r="BE52" s="93"/>
      <c r="BF52" s="93"/>
      <c r="BG52" s="93"/>
      <c r="BH52" s="93"/>
      <c r="BI52" s="93"/>
      <c r="BJ52" s="36"/>
      <c r="BK52" s="36"/>
      <c r="BL52" s="36"/>
      <c r="BM52" s="36"/>
      <c r="BN52" s="36"/>
      <c r="BO52" s="37">
        <f t="shared" si="2"/>
        <v>0</v>
      </c>
      <c r="BP52" s="35">
        <f t="shared" si="3"/>
        <v>0</v>
      </c>
    </row>
    <row r="53" spans="1:68" ht="13.5" customHeight="1">
      <c r="A53" s="87" t="s">
        <v>110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92" t="s">
        <v>111</v>
      </c>
      <c r="AY53" s="93"/>
      <c r="AZ53" s="93"/>
      <c r="BA53" s="93"/>
      <c r="BB53" s="93"/>
      <c r="BC53" s="94"/>
      <c r="BD53" s="95" t="s">
        <v>112</v>
      </c>
      <c r="BE53" s="93"/>
      <c r="BF53" s="93"/>
      <c r="BG53" s="93"/>
      <c r="BH53" s="93"/>
      <c r="BI53" s="93"/>
      <c r="BJ53" s="36">
        <v>235079.29</v>
      </c>
      <c r="BK53" s="36">
        <v>235079.29</v>
      </c>
      <c r="BL53" s="36"/>
      <c r="BM53" s="36"/>
      <c r="BN53" s="36"/>
      <c r="BO53" s="37">
        <f t="shared" si="2"/>
        <v>235079.29</v>
      </c>
      <c r="BP53" s="35">
        <f t="shared" si="3"/>
        <v>0</v>
      </c>
    </row>
    <row r="54" spans="1:68" ht="12.75">
      <c r="A54" s="87" t="s">
        <v>113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92" t="s">
        <v>114</v>
      </c>
      <c r="AY54" s="93"/>
      <c r="AZ54" s="93"/>
      <c r="BA54" s="93"/>
      <c r="BB54" s="93"/>
      <c r="BC54" s="94"/>
      <c r="BD54" s="95" t="s">
        <v>115</v>
      </c>
      <c r="BE54" s="93"/>
      <c r="BF54" s="93"/>
      <c r="BG54" s="93"/>
      <c r="BH54" s="93"/>
      <c r="BI54" s="93"/>
      <c r="BJ54" s="36">
        <v>198223</v>
      </c>
      <c r="BK54" s="36">
        <v>198223</v>
      </c>
      <c r="BL54" s="36"/>
      <c r="BM54" s="36"/>
      <c r="BN54" s="36"/>
      <c r="BO54" s="37">
        <f t="shared" si="2"/>
        <v>198223</v>
      </c>
      <c r="BP54" s="35">
        <f t="shared" si="3"/>
        <v>0</v>
      </c>
    </row>
    <row r="55" spans="1:68" ht="23.25" customHeight="1">
      <c r="A55" s="96" t="s">
        <v>229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7" t="s">
        <v>116</v>
      </c>
      <c r="AY55" s="98"/>
      <c r="AZ55" s="98"/>
      <c r="BA55" s="98"/>
      <c r="BB55" s="98"/>
      <c r="BC55" s="99"/>
      <c r="BD55" s="100" t="s">
        <v>117</v>
      </c>
      <c r="BE55" s="98"/>
      <c r="BF55" s="98"/>
      <c r="BG55" s="98"/>
      <c r="BH55" s="98"/>
      <c r="BI55" s="98"/>
      <c r="BJ55" s="32">
        <f>BJ56+BJ57</f>
        <v>0</v>
      </c>
      <c r="BK55" s="32">
        <f>BK56+BK57</f>
        <v>0</v>
      </c>
      <c r="BL55" s="32">
        <f>BL56+BL57</f>
        <v>0</v>
      </c>
      <c r="BM55" s="32">
        <f>BM56+BM57</f>
        <v>0</v>
      </c>
      <c r="BN55" s="32">
        <f>BN56+BN57</f>
        <v>0</v>
      </c>
      <c r="BO55" s="37">
        <f t="shared" si="2"/>
        <v>0</v>
      </c>
      <c r="BP55" s="35">
        <f t="shared" si="3"/>
        <v>0</v>
      </c>
    </row>
    <row r="56" spans="1:68" ht="26.25" customHeight="1">
      <c r="A56" s="87" t="s">
        <v>118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92" t="s">
        <v>119</v>
      </c>
      <c r="AY56" s="93"/>
      <c r="AZ56" s="93"/>
      <c r="BA56" s="93"/>
      <c r="BB56" s="93"/>
      <c r="BC56" s="94"/>
      <c r="BD56" s="95" t="s">
        <v>120</v>
      </c>
      <c r="BE56" s="93"/>
      <c r="BF56" s="93"/>
      <c r="BG56" s="93"/>
      <c r="BH56" s="93"/>
      <c r="BI56" s="93"/>
      <c r="BJ56" s="36"/>
      <c r="BK56" s="36"/>
      <c r="BL56" s="36"/>
      <c r="BM56" s="36"/>
      <c r="BN56" s="36"/>
      <c r="BO56" s="37">
        <f t="shared" si="2"/>
        <v>0</v>
      </c>
      <c r="BP56" s="35">
        <f t="shared" si="3"/>
        <v>0</v>
      </c>
    </row>
    <row r="57" spans="1:68" ht="27.75" customHeight="1">
      <c r="A57" s="87" t="s">
        <v>121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92" t="s">
        <v>122</v>
      </c>
      <c r="AY57" s="93"/>
      <c r="AZ57" s="93"/>
      <c r="BA57" s="93"/>
      <c r="BB57" s="93"/>
      <c r="BC57" s="94"/>
      <c r="BD57" s="95" t="s">
        <v>123</v>
      </c>
      <c r="BE57" s="93"/>
      <c r="BF57" s="93"/>
      <c r="BG57" s="93"/>
      <c r="BH57" s="93"/>
      <c r="BI57" s="93"/>
      <c r="BJ57" s="36"/>
      <c r="BK57" s="36"/>
      <c r="BL57" s="36"/>
      <c r="BM57" s="36"/>
      <c r="BN57" s="36"/>
      <c r="BO57" s="37">
        <f t="shared" si="2"/>
        <v>0</v>
      </c>
      <c r="BP57" s="35">
        <f t="shared" si="3"/>
        <v>0</v>
      </c>
    </row>
    <row r="58" spans="1:68" ht="18.75" customHeight="1">
      <c r="A58" s="96" t="s">
        <v>231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7" t="s">
        <v>86</v>
      </c>
      <c r="AY58" s="98"/>
      <c r="AZ58" s="98"/>
      <c r="BA58" s="98"/>
      <c r="BB58" s="98"/>
      <c r="BC58" s="99"/>
      <c r="BD58" s="100" t="s">
        <v>124</v>
      </c>
      <c r="BE58" s="98"/>
      <c r="BF58" s="98"/>
      <c r="BG58" s="98"/>
      <c r="BH58" s="98"/>
      <c r="BI58" s="98"/>
      <c r="BJ58" s="32">
        <f>BJ59+BJ60</f>
        <v>0</v>
      </c>
      <c r="BK58" s="32">
        <f>BK59+BK60</f>
        <v>0</v>
      </c>
      <c r="BL58" s="32">
        <f>BL59+BL60</f>
        <v>0</v>
      </c>
      <c r="BM58" s="32">
        <f>BM59+BM60</f>
        <v>0</v>
      </c>
      <c r="BN58" s="32">
        <f>BN59+BN60</f>
        <v>0</v>
      </c>
      <c r="BO58" s="37">
        <f t="shared" si="2"/>
        <v>0</v>
      </c>
      <c r="BP58" s="35">
        <f t="shared" si="3"/>
        <v>0</v>
      </c>
    </row>
    <row r="59" spans="1:68" ht="25.5" customHeight="1">
      <c r="A59" s="87" t="s">
        <v>125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92" t="s">
        <v>89</v>
      </c>
      <c r="AY59" s="93"/>
      <c r="AZ59" s="93"/>
      <c r="BA59" s="93"/>
      <c r="BB59" s="93"/>
      <c r="BC59" s="94"/>
      <c r="BD59" s="95" t="s">
        <v>126</v>
      </c>
      <c r="BE59" s="93"/>
      <c r="BF59" s="93"/>
      <c r="BG59" s="93"/>
      <c r="BH59" s="93"/>
      <c r="BI59" s="93"/>
      <c r="BJ59" s="36"/>
      <c r="BK59" s="36"/>
      <c r="BL59" s="36"/>
      <c r="BM59" s="36"/>
      <c r="BN59" s="36"/>
      <c r="BO59" s="37">
        <f t="shared" si="2"/>
        <v>0</v>
      </c>
      <c r="BP59" s="35">
        <f t="shared" si="3"/>
        <v>0</v>
      </c>
    </row>
    <row r="60" spans="1:68" ht="50.25" customHeight="1" thickBot="1">
      <c r="A60" s="85" t="s">
        <v>128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6"/>
      <c r="AX60" s="88" t="s">
        <v>92</v>
      </c>
      <c r="AY60" s="89"/>
      <c r="AZ60" s="89"/>
      <c r="BA60" s="89"/>
      <c r="BB60" s="89"/>
      <c r="BC60" s="90"/>
      <c r="BD60" s="91" t="s">
        <v>127</v>
      </c>
      <c r="BE60" s="89"/>
      <c r="BF60" s="89"/>
      <c r="BG60" s="89"/>
      <c r="BH60" s="89"/>
      <c r="BI60" s="89"/>
      <c r="BJ60" s="40"/>
      <c r="BK60" s="40"/>
      <c r="BL60" s="40"/>
      <c r="BM60" s="40"/>
      <c r="BN60" s="40"/>
      <c r="BO60" s="37">
        <f t="shared" si="2"/>
        <v>0</v>
      </c>
      <c r="BP60" s="35">
        <f t="shared" si="3"/>
        <v>0</v>
      </c>
    </row>
    <row r="61" spans="1:68" ht="11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1:68" ht="3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1:68" ht="11.25">
      <c r="A63" s="80" t="s">
        <v>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1"/>
      <c r="AX63" s="71" t="s">
        <v>1</v>
      </c>
      <c r="AY63" s="72"/>
      <c r="AZ63" s="72"/>
      <c r="BA63" s="72"/>
      <c r="BB63" s="72"/>
      <c r="BC63" s="73"/>
      <c r="BD63" s="71" t="s">
        <v>2</v>
      </c>
      <c r="BE63" s="72"/>
      <c r="BF63" s="72"/>
      <c r="BG63" s="72"/>
      <c r="BH63" s="72"/>
      <c r="BI63" s="72"/>
      <c r="BJ63" s="71" t="s">
        <v>3</v>
      </c>
      <c r="BK63" s="110" t="s">
        <v>9</v>
      </c>
      <c r="BL63" s="107"/>
      <c r="BM63" s="107"/>
      <c r="BN63" s="107"/>
      <c r="BO63" s="107"/>
      <c r="BP63" s="71" t="s">
        <v>10</v>
      </c>
    </row>
    <row r="64" spans="1:68" ht="24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9"/>
      <c r="AX64" s="74"/>
      <c r="AY64" s="75"/>
      <c r="AZ64" s="75"/>
      <c r="BA64" s="75"/>
      <c r="BB64" s="75"/>
      <c r="BC64" s="76"/>
      <c r="BD64" s="74"/>
      <c r="BE64" s="75"/>
      <c r="BF64" s="75"/>
      <c r="BG64" s="75"/>
      <c r="BH64" s="75"/>
      <c r="BI64" s="75"/>
      <c r="BJ64" s="74"/>
      <c r="BK64" s="44" t="s">
        <v>4</v>
      </c>
      <c r="BL64" s="44" t="s">
        <v>5</v>
      </c>
      <c r="BM64" s="44" t="s">
        <v>6</v>
      </c>
      <c r="BN64" s="44" t="s">
        <v>7</v>
      </c>
      <c r="BO64" s="44" t="s">
        <v>8</v>
      </c>
      <c r="BP64" s="74"/>
    </row>
    <row r="65" spans="1:68" ht="12" thickBot="1">
      <c r="A65" s="107">
        <v>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8"/>
      <c r="AX65" s="109">
        <v>2</v>
      </c>
      <c r="AY65" s="80"/>
      <c r="AZ65" s="80"/>
      <c r="BA65" s="80"/>
      <c r="BB65" s="80"/>
      <c r="BC65" s="81"/>
      <c r="BD65" s="109">
        <v>3</v>
      </c>
      <c r="BE65" s="80"/>
      <c r="BF65" s="80"/>
      <c r="BG65" s="80"/>
      <c r="BH65" s="80"/>
      <c r="BI65" s="80"/>
      <c r="BJ65" s="45">
        <v>4</v>
      </c>
      <c r="BK65" s="45">
        <v>5</v>
      </c>
      <c r="BL65" s="45">
        <v>6</v>
      </c>
      <c r="BM65" s="45">
        <v>7</v>
      </c>
      <c r="BN65" s="45">
        <v>8</v>
      </c>
      <c r="BO65" s="45">
        <v>9</v>
      </c>
      <c r="BP65" s="43">
        <v>10</v>
      </c>
    </row>
    <row r="66" spans="1:68" ht="25.5" customHeight="1">
      <c r="A66" s="96" t="s">
        <v>232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127" t="s">
        <v>117</v>
      </c>
      <c r="AY66" s="128"/>
      <c r="AZ66" s="128"/>
      <c r="BA66" s="128"/>
      <c r="BB66" s="128"/>
      <c r="BC66" s="129"/>
      <c r="BD66" s="130" t="s">
        <v>129</v>
      </c>
      <c r="BE66" s="128"/>
      <c r="BF66" s="128"/>
      <c r="BG66" s="128"/>
      <c r="BH66" s="128"/>
      <c r="BI66" s="128"/>
      <c r="BJ66" s="46">
        <f>BJ67+BJ68</f>
        <v>0</v>
      </c>
      <c r="BK66" s="46">
        <f>BK67+BK68</f>
        <v>0</v>
      </c>
      <c r="BL66" s="46">
        <f>BL67+BL68</f>
        <v>0</v>
      </c>
      <c r="BM66" s="46">
        <f>BM67+BM68</f>
        <v>0</v>
      </c>
      <c r="BN66" s="46">
        <f>BN67+BN68</f>
        <v>0</v>
      </c>
      <c r="BO66" s="37">
        <f aca="true" t="shared" si="4" ref="BO66:BO81">BK66+BN66+BM66+BL66</f>
        <v>0</v>
      </c>
      <c r="BP66" s="35">
        <f aca="true" t="shared" si="5" ref="BP66:BP81">BJ66-BO66</f>
        <v>0</v>
      </c>
    </row>
    <row r="67" spans="1:68" ht="24.75" customHeight="1">
      <c r="A67" s="87" t="s">
        <v>131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92" t="s">
        <v>123</v>
      </c>
      <c r="AY67" s="93"/>
      <c r="AZ67" s="93"/>
      <c r="BA67" s="93"/>
      <c r="BB67" s="93"/>
      <c r="BC67" s="94"/>
      <c r="BD67" s="95" t="s">
        <v>130</v>
      </c>
      <c r="BE67" s="93"/>
      <c r="BF67" s="93"/>
      <c r="BG67" s="93"/>
      <c r="BH67" s="93"/>
      <c r="BI67" s="93"/>
      <c r="BJ67" s="36"/>
      <c r="BK67" s="36"/>
      <c r="BL67" s="36"/>
      <c r="BM67" s="36"/>
      <c r="BN67" s="36"/>
      <c r="BO67" s="37">
        <f t="shared" si="4"/>
        <v>0</v>
      </c>
      <c r="BP67" s="35">
        <f t="shared" si="5"/>
        <v>0</v>
      </c>
    </row>
    <row r="68" spans="1:68" ht="12.75">
      <c r="A68" s="87" t="s">
        <v>134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92" t="s">
        <v>132</v>
      </c>
      <c r="AY68" s="93"/>
      <c r="AZ68" s="93"/>
      <c r="BA68" s="93"/>
      <c r="BB68" s="93"/>
      <c r="BC68" s="94"/>
      <c r="BD68" s="95" t="s">
        <v>133</v>
      </c>
      <c r="BE68" s="93"/>
      <c r="BF68" s="93"/>
      <c r="BG68" s="93"/>
      <c r="BH68" s="93"/>
      <c r="BI68" s="93"/>
      <c r="BJ68" s="36"/>
      <c r="BK68" s="36"/>
      <c r="BL68" s="36"/>
      <c r="BM68" s="36"/>
      <c r="BN68" s="36"/>
      <c r="BO68" s="37">
        <f t="shared" si="4"/>
        <v>0</v>
      </c>
      <c r="BP68" s="35">
        <f t="shared" si="5"/>
        <v>0</v>
      </c>
    </row>
    <row r="69" spans="1:68" ht="18.75" customHeight="1">
      <c r="A69" s="96" t="s">
        <v>233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 t="s">
        <v>124</v>
      </c>
      <c r="AY69" s="98"/>
      <c r="AZ69" s="98"/>
      <c r="BA69" s="98"/>
      <c r="BB69" s="98"/>
      <c r="BC69" s="99"/>
      <c r="BD69" s="100" t="s">
        <v>135</v>
      </c>
      <c r="BE69" s="98"/>
      <c r="BF69" s="98"/>
      <c r="BG69" s="98"/>
      <c r="BH69" s="98"/>
      <c r="BI69" s="98"/>
      <c r="BJ69" s="32">
        <f>BJ70+BJ71</f>
        <v>0</v>
      </c>
      <c r="BK69" s="32">
        <f>BK70+BK71</f>
        <v>0</v>
      </c>
      <c r="BL69" s="32">
        <f>BL70+BL71</f>
        <v>0</v>
      </c>
      <c r="BM69" s="32">
        <f>BM70+BM71</f>
        <v>0</v>
      </c>
      <c r="BN69" s="32">
        <f>BN70+BN71</f>
        <v>0</v>
      </c>
      <c r="BO69" s="37">
        <f t="shared" si="4"/>
        <v>0</v>
      </c>
      <c r="BP69" s="35">
        <f t="shared" si="5"/>
        <v>0</v>
      </c>
    </row>
    <row r="70" spans="1:68" ht="15.75" customHeight="1">
      <c r="A70" s="87" t="s">
        <v>136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92" t="s">
        <v>127</v>
      </c>
      <c r="AY70" s="93"/>
      <c r="AZ70" s="93"/>
      <c r="BA70" s="93"/>
      <c r="BB70" s="93"/>
      <c r="BC70" s="94"/>
      <c r="BD70" s="95" t="s">
        <v>137</v>
      </c>
      <c r="BE70" s="93"/>
      <c r="BF70" s="93"/>
      <c r="BG70" s="93"/>
      <c r="BH70" s="93"/>
      <c r="BI70" s="93"/>
      <c r="BJ70" s="36"/>
      <c r="BK70" s="36"/>
      <c r="BL70" s="36"/>
      <c r="BM70" s="36"/>
      <c r="BN70" s="36"/>
      <c r="BO70" s="37">
        <f t="shared" si="4"/>
        <v>0</v>
      </c>
      <c r="BP70" s="35">
        <f t="shared" si="5"/>
        <v>0</v>
      </c>
    </row>
    <row r="71" spans="1:68" ht="22.5" customHeight="1">
      <c r="A71" s="87" t="s">
        <v>138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92" t="s">
        <v>139</v>
      </c>
      <c r="AY71" s="93"/>
      <c r="AZ71" s="93"/>
      <c r="BA71" s="93"/>
      <c r="BB71" s="93"/>
      <c r="BC71" s="94"/>
      <c r="BD71" s="95" t="s">
        <v>140</v>
      </c>
      <c r="BE71" s="93"/>
      <c r="BF71" s="93"/>
      <c r="BG71" s="93"/>
      <c r="BH71" s="93"/>
      <c r="BI71" s="93"/>
      <c r="BJ71" s="36"/>
      <c r="BK71" s="36"/>
      <c r="BL71" s="36"/>
      <c r="BM71" s="36"/>
      <c r="BN71" s="36"/>
      <c r="BO71" s="37">
        <f t="shared" si="4"/>
        <v>0</v>
      </c>
      <c r="BP71" s="35">
        <f t="shared" si="5"/>
        <v>0</v>
      </c>
    </row>
    <row r="72" spans="1:68" ht="15" customHeight="1">
      <c r="A72" s="96" t="s">
        <v>141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7" t="s">
        <v>129</v>
      </c>
      <c r="AY72" s="98"/>
      <c r="AZ72" s="98"/>
      <c r="BA72" s="98"/>
      <c r="BB72" s="98"/>
      <c r="BC72" s="99"/>
      <c r="BD72" s="100" t="s">
        <v>142</v>
      </c>
      <c r="BE72" s="98"/>
      <c r="BF72" s="98"/>
      <c r="BG72" s="98"/>
      <c r="BH72" s="98"/>
      <c r="BI72" s="98"/>
      <c r="BJ72" s="33">
        <v>687568</v>
      </c>
      <c r="BK72" s="33">
        <v>687568</v>
      </c>
      <c r="BL72" s="33"/>
      <c r="BM72" s="33"/>
      <c r="BN72" s="33"/>
      <c r="BO72" s="37">
        <f t="shared" si="4"/>
        <v>687568</v>
      </c>
      <c r="BP72" s="35">
        <f t="shared" si="5"/>
        <v>0</v>
      </c>
    </row>
    <row r="73" spans="1:68" ht="27.75" customHeight="1">
      <c r="A73" s="96" t="s">
        <v>234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7" t="s">
        <v>135</v>
      </c>
      <c r="AY73" s="98"/>
      <c r="AZ73" s="98"/>
      <c r="BA73" s="98"/>
      <c r="BB73" s="98"/>
      <c r="BC73" s="99"/>
      <c r="BD73" s="100" t="s">
        <v>143</v>
      </c>
      <c r="BE73" s="98"/>
      <c r="BF73" s="98"/>
      <c r="BG73" s="98"/>
      <c r="BH73" s="98"/>
      <c r="BI73" s="98"/>
      <c r="BJ73" s="32">
        <f>BJ74+BJ75+BJ76+BJ77</f>
        <v>660498</v>
      </c>
      <c r="BK73" s="32">
        <f>BK74+BK75+BK76+BK77</f>
        <v>660498</v>
      </c>
      <c r="BL73" s="32">
        <f>BL74+BL75+BL76+BL77</f>
        <v>0</v>
      </c>
      <c r="BM73" s="32">
        <f>BM74+BM75+BM76+BM77</f>
        <v>0</v>
      </c>
      <c r="BN73" s="32">
        <f>BN74+BN75+BN76+BN77</f>
        <v>0</v>
      </c>
      <c r="BO73" s="37">
        <f t="shared" si="4"/>
        <v>660498</v>
      </c>
      <c r="BP73" s="35">
        <f t="shared" si="5"/>
        <v>0</v>
      </c>
    </row>
    <row r="74" spans="1:68" ht="12.75">
      <c r="A74" s="87" t="s">
        <v>144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92" t="s">
        <v>145</v>
      </c>
      <c r="AY74" s="93"/>
      <c r="AZ74" s="93"/>
      <c r="BA74" s="93"/>
      <c r="BB74" s="93"/>
      <c r="BC74" s="94"/>
      <c r="BD74" s="95" t="s">
        <v>146</v>
      </c>
      <c r="BE74" s="93"/>
      <c r="BF74" s="93"/>
      <c r="BG74" s="93"/>
      <c r="BH74" s="93"/>
      <c r="BI74" s="93"/>
      <c r="BJ74" s="36">
        <v>412210</v>
      </c>
      <c r="BK74" s="36">
        <v>412210</v>
      </c>
      <c r="BL74" s="36"/>
      <c r="BM74" s="36"/>
      <c r="BN74" s="36"/>
      <c r="BO74" s="37">
        <f t="shared" si="4"/>
        <v>412210</v>
      </c>
      <c r="BP74" s="35">
        <f t="shared" si="5"/>
        <v>0</v>
      </c>
    </row>
    <row r="75" spans="1:68" ht="12.75">
      <c r="A75" s="87" t="s">
        <v>147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92" t="s">
        <v>137</v>
      </c>
      <c r="AY75" s="93"/>
      <c r="AZ75" s="93"/>
      <c r="BA75" s="93"/>
      <c r="BB75" s="93"/>
      <c r="BC75" s="94"/>
      <c r="BD75" s="95" t="s">
        <v>148</v>
      </c>
      <c r="BE75" s="93"/>
      <c r="BF75" s="93"/>
      <c r="BG75" s="93"/>
      <c r="BH75" s="93"/>
      <c r="BI75" s="93"/>
      <c r="BJ75" s="36"/>
      <c r="BK75" s="36"/>
      <c r="BL75" s="36"/>
      <c r="BM75" s="36"/>
      <c r="BN75" s="36"/>
      <c r="BO75" s="37">
        <f t="shared" si="4"/>
        <v>0</v>
      </c>
      <c r="BP75" s="35">
        <f t="shared" si="5"/>
        <v>0</v>
      </c>
    </row>
    <row r="76" spans="1:68" ht="12.75">
      <c r="A76" s="87" t="s">
        <v>149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92" t="s">
        <v>140</v>
      </c>
      <c r="AY76" s="93"/>
      <c r="AZ76" s="93"/>
      <c r="BA76" s="93"/>
      <c r="BB76" s="93"/>
      <c r="BC76" s="94"/>
      <c r="BD76" s="95" t="s">
        <v>150</v>
      </c>
      <c r="BE76" s="93"/>
      <c r="BF76" s="93"/>
      <c r="BG76" s="93"/>
      <c r="BH76" s="93"/>
      <c r="BI76" s="93"/>
      <c r="BJ76" s="36"/>
      <c r="BK76" s="36"/>
      <c r="BL76" s="36"/>
      <c r="BM76" s="36"/>
      <c r="BN76" s="36"/>
      <c r="BO76" s="37">
        <f t="shared" si="4"/>
        <v>0</v>
      </c>
      <c r="BP76" s="35">
        <f t="shared" si="5"/>
        <v>0</v>
      </c>
    </row>
    <row r="77" spans="1:68" ht="12.75">
      <c r="A77" s="87" t="s">
        <v>151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92" t="s">
        <v>152</v>
      </c>
      <c r="AY77" s="93"/>
      <c r="AZ77" s="93"/>
      <c r="BA77" s="93"/>
      <c r="BB77" s="93"/>
      <c r="BC77" s="94"/>
      <c r="BD77" s="95" t="s">
        <v>153</v>
      </c>
      <c r="BE77" s="93"/>
      <c r="BF77" s="93"/>
      <c r="BG77" s="93"/>
      <c r="BH77" s="93"/>
      <c r="BI77" s="93"/>
      <c r="BJ77" s="36">
        <v>248288</v>
      </c>
      <c r="BK77" s="36">
        <v>248288</v>
      </c>
      <c r="BL77" s="36"/>
      <c r="BM77" s="36"/>
      <c r="BN77" s="36"/>
      <c r="BO77" s="37">
        <f t="shared" si="4"/>
        <v>248288</v>
      </c>
      <c r="BP77" s="35">
        <f t="shared" si="5"/>
        <v>0</v>
      </c>
    </row>
    <row r="78" spans="1:68" ht="29.25" customHeight="1">
      <c r="A78" s="96" t="s">
        <v>235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7" t="s">
        <v>154</v>
      </c>
      <c r="AY78" s="98"/>
      <c r="AZ78" s="98"/>
      <c r="BA78" s="98"/>
      <c r="BB78" s="98"/>
      <c r="BC78" s="99"/>
      <c r="BD78" s="100" t="s">
        <v>155</v>
      </c>
      <c r="BE78" s="98"/>
      <c r="BF78" s="98"/>
      <c r="BG78" s="98"/>
      <c r="BH78" s="98"/>
      <c r="BI78" s="98"/>
      <c r="BJ78" s="32">
        <f>BJ79+BJ80+BJ81</f>
        <v>0</v>
      </c>
      <c r="BK78" s="32">
        <f>BK79+BK80+BK81</f>
        <v>0</v>
      </c>
      <c r="BL78" s="32">
        <f>BL79+BL80+BL81</f>
        <v>0</v>
      </c>
      <c r="BM78" s="32">
        <f>BM79+BM80+BM81</f>
        <v>0</v>
      </c>
      <c r="BN78" s="32">
        <f>BN79+BN80+BN81</f>
        <v>0</v>
      </c>
      <c r="BO78" s="37">
        <f t="shared" si="4"/>
        <v>0</v>
      </c>
      <c r="BP78" s="35">
        <f t="shared" si="5"/>
        <v>0</v>
      </c>
    </row>
    <row r="79" spans="1:68" ht="12.75">
      <c r="A79" s="87" t="s">
        <v>156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92" t="s">
        <v>157</v>
      </c>
      <c r="AY79" s="93"/>
      <c r="AZ79" s="93"/>
      <c r="BA79" s="93"/>
      <c r="BB79" s="93"/>
      <c r="BC79" s="94"/>
      <c r="BD79" s="95" t="s">
        <v>158</v>
      </c>
      <c r="BE79" s="93"/>
      <c r="BF79" s="93"/>
      <c r="BG79" s="93"/>
      <c r="BH79" s="93"/>
      <c r="BI79" s="93"/>
      <c r="BJ79" s="47"/>
      <c r="BK79" s="47"/>
      <c r="BL79" s="47"/>
      <c r="BM79" s="47"/>
      <c r="BN79" s="47"/>
      <c r="BO79" s="37">
        <f t="shared" si="4"/>
        <v>0</v>
      </c>
      <c r="BP79" s="35">
        <f t="shared" si="5"/>
        <v>0</v>
      </c>
    </row>
    <row r="80" spans="1:68" ht="12.75">
      <c r="A80" s="87" t="s">
        <v>159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92" t="s">
        <v>160</v>
      </c>
      <c r="AY80" s="93"/>
      <c r="AZ80" s="93"/>
      <c r="BA80" s="93"/>
      <c r="BB80" s="93"/>
      <c r="BC80" s="94"/>
      <c r="BD80" s="95" t="s">
        <v>161</v>
      </c>
      <c r="BE80" s="93"/>
      <c r="BF80" s="93"/>
      <c r="BG80" s="93"/>
      <c r="BH80" s="93"/>
      <c r="BI80" s="93"/>
      <c r="BJ80" s="36"/>
      <c r="BK80" s="36"/>
      <c r="BL80" s="36"/>
      <c r="BM80" s="36"/>
      <c r="BN80" s="36"/>
      <c r="BO80" s="37">
        <f t="shared" si="4"/>
        <v>0</v>
      </c>
      <c r="BP80" s="35">
        <f t="shared" si="5"/>
        <v>0</v>
      </c>
    </row>
    <row r="81" spans="1:68" ht="13.5" thickBot="1">
      <c r="A81" s="131" t="s">
        <v>162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2" t="s">
        <v>163</v>
      </c>
      <c r="AY81" s="133"/>
      <c r="AZ81" s="133"/>
      <c r="BA81" s="133"/>
      <c r="BB81" s="133"/>
      <c r="BC81" s="134"/>
      <c r="BD81" s="135" t="s">
        <v>164</v>
      </c>
      <c r="BE81" s="133"/>
      <c r="BF81" s="133"/>
      <c r="BG81" s="133"/>
      <c r="BH81" s="133"/>
      <c r="BI81" s="133"/>
      <c r="BJ81" s="48"/>
      <c r="BK81" s="48"/>
      <c r="BL81" s="48"/>
      <c r="BM81" s="48"/>
      <c r="BN81" s="48"/>
      <c r="BO81" s="37">
        <f t="shared" si="4"/>
        <v>0</v>
      </c>
      <c r="BP81" s="35">
        <f t="shared" si="5"/>
        <v>0</v>
      </c>
    </row>
    <row r="82" spans="1:68" ht="9.75" customHeight="1" thickBo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1:68" ht="17.25" customHeight="1">
      <c r="A83" s="142" t="s">
        <v>222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3"/>
      <c r="AX83" s="144" t="s">
        <v>165</v>
      </c>
      <c r="AY83" s="145"/>
      <c r="AZ83" s="145"/>
      <c r="BA83" s="145"/>
      <c r="BB83" s="145"/>
      <c r="BC83" s="146"/>
      <c r="BD83" s="147" t="s">
        <v>53</v>
      </c>
      <c r="BE83" s="145"/>
      <c r="BF83" s="145"/>
      <c r="BG83" s="145"/>
      <c r="BH83" s="145"/>
      <c r="BI83" s="145"/>
      <c r="BJ83" s="49">
        <f aca="true" t="shared" si="6" ref="BJ83:BO83">BJ17-BJ43</f>
        <v>0</v>
      </c>
      <c r="BK83" s="49">
        <f t="shared" si="6"/>
        <v>0</v>
      </c>
      <c r="BL83" s="49">
        <f t="shared" si="6"/>
        <v>0</v>
      </c>
      <c r="BM83" s="49">
        <f t="shared" si="6"/>
        <v>0</v>
      </c>
      <c r="BN83" s="49">
        <f t="shared" si="6"/>
        <v>0</v>
      </c>
      <c r="BO83" s="49">
        <f t="shared" si="6"/>
        <v>0</v>
      </c>
      <c r="BP83" s="49" t="s">
        <v>53</v>
      </c>
    </row>
    <row r="84" spans="1:68" ht="3" customHeight="1" thickBo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7"/>
      <c r="AX84" s="138"/>
      <c r="AY84" s="139"/>
      <c r="AZ84" s="139"/>
      <c r="BA84" s="139"/>
      <c r="BB84" s="139"/>
      <c r="BC84" s="140"/>
      <c r="BD84" s="141"/>
      <c r="BE84" s="139"/>
      <c r="BF84" s="139"/>
      <c r="BG84" s="139"/>
      <c r="BH84" s="139"/>
      <c r="BI84" s="139"/>
      <c r="BJ84" s="50"/>
      <c r="BK84" s="50"/>
      <c r="BL84" s="50"/>
      <c r="BM84" s="50"/>
      <c r="BN84" s="50"/>
      <c r="BO84" s="50"/>
      <c r="BP84" s="50"/>
    </row>
    <row r="85" spans="1:68" ht="1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83" t="s">
        <v>166</v>
      </c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42"/>
    </row>
    <row r="86" spans="1:68" ht="3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1:68" ht="15.75" customHeight="1">
      <c r="A87" s="80" t="s">
        <v>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1"/>
      <c r="AX87" s="71" t="s">
        <v>1</v>
      </c>
      <c r="AY87" s="72"/>
      <c r="AZ87" s="72"/>
      <c r="BA87" s="72"/>
      <c r="BB87" s="72"/>
      <c r="BC87" s="73"/>
      <c r="BD87" s="71" t="s">
        <v>2</v>
      </c>
      <c r="BE87" s="72"/>
      <c r="BF87" s="72"/>
      <c r="BG87" s="72"/>
      <c r="BH87" s="72"/>
      <c r="BI87" s="72"/>
      <c r="BJ87" s="71" t="s">
        <v>3</v>
      </c>
      <c r="BK87" s="110" t="s">
        <v>9</v>
      </c>
      <c r="BL87" s="107"/>
      <c r="BM87" s="107"/>
      <c r="BN87" s="107"/>
      <c r="BO87" s="107"/>
      <c r="BP87" s="71" t="s">
        <v>10</v>
      </c>
    </row>
    <row r="88" spans="1:68" ht="29.2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9"/>
      <c r="AX88" s="74"/>
      <c r="AY88" s="75"/>
      <c r="AZ88" s="75"/>
      <c r="BA88" s="75"/>
      <c r="BB88" s="75"/>
      <c r="BC88" s="76"/>
      <c r="BD88" s="74"/>
      <c r="BE88" s="75"/>
      <c r="BF88" s="75"/>
      <c r="BG88" s="75"/>
      <c r="BH88" s="75"/>
      <c r="BI88" s="75"/>
      <c r="BJ88" s="74"/>
      <c r="BK88" s="44" t="s">
        <v>4</v>
      </c>
      <c r="BL88" s="44" t="s">
        <v>5</v>
      </c>
      <c r="BM88" s="44" t="s">
        <v>6</v>
      </c>
      <c r="BN88" s="44" t="s">
        <v>7</v>
      </c>
      <c r="BO88" s="44" t="s">
        <v>8</v>
      </c>
      <c r="BP88" s="74"/>
    </row>
    <row r="89" spans="1:68" ht="18" customHeight="1" thickBot="1">
      <c r="A89" s="107">
        <v>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8"/>
      <c r="AX89" s="109">
        <v>2</v>
      </c>
      <c r="AY89" s="80"/>
      <c r="AZ89" s="80"/>
      <c r="BA89" s="80"/>
      <c r="BB89" s="80"/>
      <c r="BC89" s="81"/>
      <c r="BD89" s="109">
        <v>3</v>
      </c>
      <c r="BE89" s="80"/>
      <c r="BF89" s="80"/>
      <c r="BG89" s="80"/>
      <c r="BH89" s="80"/>
      <c r="BI89" s="80"/>
      <c r="BJ89" s="45">
        <v>4</v>
      </c>
      <c r="BK89" s="45">
        <v>5</v>
      </c>
      <c r="BL89" s="45">
        <v>6</v>
      </c>
      <c r="BM89" s="45">
        <v>7</v>
      </c>
      <c r="BN89" s="45">
        <v>8</v>
      </c>
      <c r="BO89" s="45">
        <v>9</v>
      </c>
      <c r="BP89" s="45">
        <v>10</v>
      </c>
    </row>
    <row r="90" spans="1:68" s="21" customFormat="1" ht="37.5" customHeight="1">
      <c r="A90" s="102" t="s">
        <v>244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27" t="s">
        <v>155</v>
      </c>
      <c r="AY90" s="128"/>
      <c r="AZ90" s="128"/>
      <c r="BA90" s="128"/>
      <c r="BB90" s="128"/>
      <c r="BC90" s="129"/>
      <c r="BD90" s="130"/>
      <c r="BE90" s="128"/>
      <c r="BF90" s="128"/>
      <c r="BG90" s="128"/>
      <c r="BH90" s="128"/>
      <c r="BI90" s="128"/>
      <c r="BJ90" s="46">
        <f>BJ91+BJ100+BJ105+BJ116+BJ119+BJ108</f>
        <v>0</v>
      </c>
      <c r="BK90" s="46">
        <f>BK91+BK100+BK105+BK116+BK119+BK108</f>
        <v>-83530.44999999925</v>
      </c>
      <c r="BL90" s="46">
        <f>BL91+BL100+BL105+BL116+BL119+BL108</f>
        <v>0</v>
      </c>
      <c r="BM90" s="46">
        <f>BM91+BM100+BM105+BM116+BM119+BM108</f>
        <v>0</v>
      </c>
      <c r="BN90" s="46">
        <f>BN91+BN100+BN105+BN116+BN119+BN108</f>
        <v>0</v>
      </c>
      <c r="BO90" s="51">
        <f aca="true" t="shared" si="7" ref="BO90:BO110">BN90+BM90+BL90+BK90</f>
        <v>-83530.44999999925</v>
      </c>
      <c r="BP90" s="51">
        <f aca="true" t="shared" si="8" ref="BP90:BP105">BJ90-BO90</f>
        <v>83530.44999999925</v>
      </c>
    </row>
    <row r="91" spans="1:68" s="21" customFormat="1" ht="17.25" customHeight="1">
      <c r="A91" s="101" t="s">
        <v>236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92" t="s">
        <v>158</v>
      </c>
      <c r="AY91" s="93"/>
      <c r="AZ91" s="93"/>
      <c r="BA91" s="93"/>
      <c r="BB91" s="93"/>
      <c r="BC91" s="94"/>
      <c r="BD91" s="95"/>
      <c r="BE91" s="93"/>
      <c r="BF91" s="93"/>
      <c r="BG91" s="93"/>
      <c r="BH91" s="93"/>
      <c r="BI91" s="93"/>
      <c r="BJ91" s="35">
        <f>BJ92+BJ93+BJ94+BJ95+BJ96+BJ97+BJ98+BJ99</f>
        <v>0</v>
      </c>
      <c r="BK91" s="35">
        <f>BK92+BK93+BK94+BK95+BK96+BK97+BK98+BK99</f>
        <v>0</v>
      </c>
      <c r="BL91" s="35">
        <f>BL92+BL93+BL94+BL95+BL96+BL97+BL98+BL99</f>
        <v>0</v>
      </c>
      <c r="BM91" s="35">
        <f>BM92+BM93+BM94+BM95+BM96+BM97+BM98+BM99</f>
        <v>0</v>
      </c>
      <c r="BN91" s="35">
        <f>BN92+BN93+BN94+BN95+BN96+BN97+BN98+BN99</f>
        <v>0</v>
      </c>
      <c r="BO91" s="37">
        <f t="shared" si="7"/>
        <v>0</v>
      </c>
      <c r="BP91" s="32">
        <f t="shared" si="8"/>
        <v>0</v>
      </c>
    </row>
    <row r="92" spans="1:68" s="21" customFormat="1" ht="12.75">
      <c r="A92" s="149" t="s">
        <v>167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92" t="s">
        <v>168</v>
      </c>
      <c r="AY92" s="93"/>
      <c r="AZ92" s="93"/>
      <c r="BA92" s="93"/>
      <c r="BB92" s="93"/>
      <c r="BC92" s="94"/>
      <c r="BD92" s="95" t="s">
        <v>99</v>
      </c>
      <c r="BE92" s="93"/>
      <c r="BF92" s="93"/>
      <c r="BG92" s="93"/>
      <c r="BH92" s="93"/>
      <c r="BI92" s="93"/>
      <c r="BJ92" s="47"/>
      <c r="BK92" s="47"/>
      <c r="BL92" s="47"/>
      <c r="BM92" s="47"/>
      <c r="BN92" s="47"/>
      <c r="BO92" s="52">
        <f t="shared" si="7"/>
        <v>0</v>
      </c>
      <c r="BP92" s="52">
        <f t="shared" si="8"/>
        <v>0</v>
      </c>
    </row>
    <row r="93" spans="1:68" s="21" customFormat="1" ht="12.75">
      <c r="A93" s="149" t="s">
        <v>170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92" t="s">
        <v>169</v>
      </c>
      <c r="AY93" s="93"/>
      <c r="AZ93" s="93"/>
      <c r="BA93" s="93"/>
      <c r="BB93" s="93"/>
      <c r="BC93" s="94"/>
      <c r="BD93" s="95" t="s">
        <v>99</v>
      </c>
      <c r="BE93" s="93"/>
      <c r="BF93" s="93"/>
      <c r="BG93" s="93"/>
      <c r="BH93" s="93"/>
      <c r="BI93" s="93"/>
      <c r="BJ93" s="36"/>
      <c r="BK93" s="36"/>
      <c r="BL93" s="36"/>
      <c r="BM93" s="36"/>
      <c r="BN93" s="36"/>
      <c r="BO93" s="37">
        <f t="shared" si="7"/>
        <v>0</v>
      </c>
      <c r="BP93" s="32">
        <f t="shared" si="8"/>
        <v>0</v>
      </c>
    </row>
    <row r="94" spans="1:68" s="21" customFormat="1" ht="12.75">
      <c r="A94" s="149" t="s">
        <v>171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92" t="s">
        <v>172</v>
      </c>
      <c r="AY94" s="93"/>
      <c r="AZ94" s="93"/>
      <c r="BA94" s="93"/>
      <c r="BB94" s="93"/>
      <c r="BC94" s="94"/>
      <c r="BD94" s="95" t="s">
        <v>173</v>
      </c>
      <c r="BE94" s="93"/>
      <c r="BF94" s="93"/>
      <c r="BG94" s="93"/>
      <c r="BH94" s="93"/>
      <c r="BI94" s="93"/>
      <c r="BJ94" s="36"/>
      <c r="BK94" s="36"/>
      <c r="BL94" s="36"/>
      <c r="BM94" s="36"/>
      <c r="BN94" s="36"/>
      <c r="BO94" s="52">
        <f t="shared" si="7"/>
        <v>0</v>
      </c>
      <c r="BP94" s="52">
        <f t="shared" si="8"/>
        <v>0</v>
      </c>
    </row>
    <row r="95" spans="1:68" s="21" customFormat="1" ht="12.75">
      <c r="A95" s="149" t="s">
        <v>174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92" t="s">
        <v>175</v>
      </c>
      <c r="AY95" s="93"/>
      <c r="AZ95" s="93"/>
      <c r="BA95" s="93"/>
      <c r="BB95" s="93"/>
      <c r="BC95" s="94"/>
      <c r="BD95" s="95" t="s">
        <v>176</v>
      </c>
      <c r="BE95" s="93"/>
      <c r="BF95" s="93"/>
      <c r="BG95" s="93"/>
      <c r="BH95" s="93"/>
      <c r="BI95" s="93"/>
      <c r="BJ95" s="36"/>
      <c r="BK95" s="36"/>
      <c r="BL95" s="36"/>
      <c r="BM95" s="36"/>
      <c r="BN95" s="36"/>
      <c r="BO95" s="37">
        <f t="shared" si="7"/>
        <v>0</v>
      </c>
      <c r="BP95" s="32">
        <f t="shared" si="8"/>
        <v>0</v>
      </c>
    </row>
    <row r="96" spans="1:68" s="21" customFormat="1" ht="12.75">
      <c r="A96" s="149" t="s">
        <v>177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92" t="s">
        <v>178</v>
      </c>
      <c r="AY96" s="93"/>
      <c r="AZ96" s="93"/>
      <c r="BA96" s="93"/>
      <c r="BB96" s="93"/>
      <c r="BC96" s="94"/>
      <c r="BD96" s="95" t="s">
        <v>179</v>
      </c>
      <c r="BE96" s="93"/>
      <c r="BF96" s="93"/>
      <c r="BG96" s="93"/>
      <c r="BH96" s="93"/>
      <c r="BI96" s="93"/>
      <c r="BJ96" s="36"/>
      <c r="BK96" s="36"/>
      <c r="BL96" s="36"/>
      <c r="BM96" s="36"/>
      <c r="BN96" s="36"/>
      <c r="BO96" s="52">
        <f t="shared" si="7"/>
        <v>0</v>
      </c>
      <c r="BP96" s="52">
        <f t="shared" si="8"/>
        <v>0</v>
      </c>
    </row>
    <row r="97" spans="1:68" s="21" customFormat="1" ht="12.75">
      <c r="A97" s="149" t="s">
        <v>180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92" t="s">
        <v>181</v>
      </c>
      <c r="AY97" s="93"/>
      <c r="AZ97" s="93"/>
      <c r="BA97" s="93"/>
      <c r="BB97" s="93"/>
      <c r="BC97" s="94"/>
      <c r="BD97" s="95" t="s">
        <v>182</v>
      </c>
      <c r="BE97" s="93"/>
      <c r="BF97" s="93"/>
      <c r="BG97" s="93"/>
      <c r="BH97" s="93"/>
      <c r="BI97" s="93"/>
      <c r="BJ97" s="36"/>
      <c r="BK97" s="36"/>
      <c r="BL97" s="36"/>
      <c r="BM97" s="36"/>
      <c r="BN97" s="36"/>
      <c r="BO97" s="37">
        <f t="shared" si="7"/>
        <v>0</v>
      </c>
      <c r="BP97" s="32">
        <f t="shared" si="8"/>
        <v>0</v>
      </c>
    </row>
    <row r="98" spans="1:68" s="21" customFormat="1" ht="12.75">
      <c r="A98" s="149" t="s">
        <v>183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92" t="s">
        <v>184</v>
      </c>
      <c r="AY98" s="93"/>
      <c r="AZ98" s="93"/>
      <c r="BA98" s="93"/>
      <c r="BB98" s="93"/>
      <c r="BC98" s="94"/>
      <c r="BD98" s="95" t="s">
        <v>185</v>
      </c>
      <c r="BE98" s="93"/>
      <c r="BF98" s="93"/>
      <c r="BG98" s="93"/>
      <c r="BH98" s="93"/>
      <c r="BI98" s="93"/>
      <c r="BJ98" s="36"/>
      <c r="BK98" s="36"/>
      <c r="BL98" s="36"/>
      <c r="BM98" s="36"/>
      <c r="BN98" s="36"/>
      <c r="BO98" s="52">
        <f t="shared" si="7"/>
        <v>0</v>
      </c>
      <c r="BP98" s="52">
        <f t="shared" si="8"/>
        <v>0</v>
      </c>
    </row>
    <row r="99" spans="1:68" s="21" customFormat="1" ht="12.75">
      <c r="A99" s="149" t="s">
        <v>186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92" t="s">
        <v>187</v>
      </c>
      <c r="AY99" s="93"/>
      <c r="AZ99" s="93"/>
      <c r="BA99" s="93"/>
      <c r="BB99" s="93"/>
      <c r="BC99" s="94"/>
      <c r="BD99" s="95" t="s">
        <v>188</v>
      </c>
      <c r="BE99" s="93"/>
      <c r="BF99" s="93"/>
      <c r="BG99" s="93"/>
      <c r="BH99" s="93"/>
      <c r="BI99" s="93"/>
      <c r="BJ99" s="36"/>
      <c r="BK99" s="36"/>
      <c r="BL99" s="36"/>
      <c r="BM99" s="36"/>
      <c r="BN99" s="36"/>
      <c r="BO99" s="37">
        <f t="shared" si="7"/>
        <v>0</v>
      </c>
      <c r="BP99" s="32">
        <f t="shared" si="8"/>
        <v>0</v>
      </c>
    </row>
    <row r="100" spans="1:68" s="21" customFormat="1" ht="17.25" customHeight="1">
      <c r="A100" s="96" t="s">
        <v>237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7" t="s">
        <v>69</v>
      </c>
      <c r="AY100" s="98"/>
      <c r="AZ100" s="98"/>
      <c r="BA100" s="98"/>
      <c r="BB100" s="98"/>
      <c r="BC100" s="99"/>
      <c r="BD100" s="100"/>
      <c r="BE100" s="98"/>
      <c r="BF100" s="98"/>
      <c r="BG100" s="98"/>
      <c r="BH100" s="98"/>
      <c r="BI100" s="98"/>
      <c r="BJ100" s="32">
        <f>BJ101+BJ102+BJ103+BJ104</f>
        <v>0</v>
      </c>
      <c r="BK100" s="32">
        <f>BK101+BK102+BK103+BK104</f>
        <v>0</v>
      </c>
      <c r="BL100" s="32">
        <f>BL101+BL102+BL103+BL104</f>
        <v>0</v>
      </c>
      <c r="BM100" s="32">
        <f>BM101+BM102+BM103+BM104</f>
        <v>0</v>
      </c>
      <c r="BN100" s="32">
        <f>BN101+BN102+BN103+BN104</f>
        <v>0</v>
      </c>
      <c r="BO100" s="52">
        <f t="shared" si="7"/>
        <v>0</v>
      </c>
      <c r="BP100" s="52">
        <f t="shared" si="8"/>
        <v>0</v>
      </c>
    </row>
    <row r="101" spans="1:68" s="21" customFormat="1" ht="12.75">
      <c r="A101" s="149" t="s">
        <v>167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92" t="s">
        <v>189</v>
      </c>
      <c r="AY101" s="93"/>
      <c r="AZ101" s="93"/>
      <c r="BA101" s="93"/>
      <c r="BB101" s="93"/>
      <c r="BC101" s="94"/>
      <c r="BD101" s="95" t="s">
        <v>99</v>
      </c>
      <c r="BE101" s="93"/>
      <c r="BF101" s="93"/>
      <c r="BG101" s="93"/>
      <c r="BH101" s="93"/>
      <c r="BI101" s="93"/>
      <c r="BJ101" s="36"/>
      <c r="BK101" s="36"/>
      <c r="BL101" s="36"/>
      <c r="BM101" s="36"/>
      <c r="BN101" s="36"/>
      <c r="BO101" s="37">
        <f t="shared" si="7"/>
        <v>0</v>
      </c>
      <c r="BP101" s="32">
        <f t="shared" si="8"/>
        <v>0</v>
      </c>
    </row>
    <row r="102" spans="1:68" s="21" customFormat="1" ht="12.75">
      <c r="A102" s="149" t="s">
        <v>170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92" t="s">
        <v>223</v>
      </c>
      <c r="AY102" s="93"/>
      <c r="AZ102" s="93"/>
      <c r="BA102" s="93"/>
      <c r="BB102" s="93"/>
      <c r="BC102" s="94"/>
      <c r="BD102" s="95" t="s">
        <v>99</v>
      </c>
      <c r="BE102" s="93"/>
      <c r="BF102" s="93"/>
      <c r="BG102" s="93"/>
      <c r="BH102" s="93"/>
      <c r="BI102" s="93"/>
      <c r="BJ102" s="36"/>
      <c r="BK102" s="36"/>
      <c r="BL102" s="36"/>
      <c r="BM102" s="36"/>
      <c r="BN102" s="36"/>
      <c r="BO102" s="52">
        <f t="shared" si="7"/>
        <v>0</v>
      </c>
      <c r="BP102" s="52">
        <f t="shared" si="8"/>
        <v>0</v>
      </c>
    </row>
    <row r="103" spans="1:68" s="21" customFormat="1" ht="12.75">
      <c r="A103" s="149" t="s">
        <v>183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92" t="s">
        <v>190</v>
      </c>
      <c r="AY103" s="93"/>
      <c r="AZ103" s="93"/>
      <c r="BA103" s="93"/>
      <c r="BB103" s="93"/>
      <c r="BC103" s="94"/>
      <c r="BD103" s="95" t="s">
        <v>191</v>
      </c>
      <c r="BE103" s="93"/>
      <c r="BF103" s="93"/>
      <c r="BG103" s="93"/>
      <c r="BH103" s="93"/>
      <c r="BI103" s="93"/>
      <c r="BJ103" s="36"/>
      <c r="BK103" s="36"/>
      <c r="BL103" s="36"/>
      <c r="BM103" s="36"/>
      <c r="BN103" s="36"/>
      <c r="BO103" s="37">
        <f t="shared" si="7"/>
        <v>0</v>
      </c>
      <c r="BP103" s="32">
        <f t="shared" si="8"/>
        <v>0</v>
      </c>
    </row>
    <row r="104" spans="1:68" s="21" customFormat="1" ht="12.75">
      <c r="A104" s="149" t="s">
        <v>186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92" t="s">
        <v>192</v>
      </c>
      <c r="AY104" s="93"/>
      <c r="AZ104" s="93"/>
      <c r="BA104" s="93"/>
      <c r="BB104" s="93"/>
      <c r="BC104" s="94"/>
      <c r="BD104" s="95" t="s">
        <v>193</v>
      </c>
      <c r="BE104" s="93"/>
      <c r="BF104" s="93"/>
      <c r="BG104" s="93"/>
      <c r="BH104" s="93"/>
      <c r="BI104" s="93"/>
      <c r="BJ104" s="36"/>
      <c r="BK104" s="36"/>
      <c r="BL104" s="36"/>
      <c r="BM104" s="36"/>
      <c r="BN104" s="36"/>
      <c r="BO104" s="52">
        <f t="shared" si="7"/>
        <v>0</v>
      </c>
      <c r="BP104" s="52">
        <f t="shared" si="8"/>
        <v>0</v>
      </c>
    </row>
    <row r="105" spans="1:68" s="21" customFormat="1" ht="16.5" customHeight="1">
      <c r="A105" s="96" t="s">
        <v>238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7" t="s">
        <v>194</v>
      </c>
      <c r="AY105" s="98"/>
      <c r="AZ105" s="98"/>
      <c r="BA105" s="98"/>
      <c r="BB105" s="98"/>
      <c r="BC105" s="99"/>
      <c r="BD105" s="100" t="s">
        <v>53</v>
      </c>
      <c r="BE105" s="98"/>
      <c r="BF105" s="98"/>
      <c r="BG105" s="98"/>
      <c r="BH105" s="98"/>
      <c r="BI105" s="98"/>
      <c r="BJ105" s="32">
        <f>BJ106+BJ107</f>
        <v>0</v>
      </c>
      <c r="BK105" s="32">
        <f>BK106+BK107</f>
        <v>-83530.44999999925</v>
      </c>
      <c r="BL105" s="32">
        <f>BL106+BL107</f>
        <v>0</v>
      </c>
      <c r="BM105" s="32">
        <f>BM106+BM107</f>
        <v>0</v>
      </c>
      <c r="BN105" s="32">
        <f>BN106+BN107</f>
        <v>0</v>
      </c>
      <c r="BO105" s="37">
        <f t="shared" si="7"/>
        <v>-83530.44999999925</v>
      </c>
      <c r="BP105" s="32">
        <f t="shared" si="8"/>
        <v>83530.44999999925</v>
      </c>
    </row>
    <row r="106" spans="1:68" s="21" customFormat="1" ht="18" customHeight="1">
      <c r="A106" s="149" t="s">
        <v>195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92" t="s">
        <v>185</v>
      </c>
      <c r="AY106" s="93"/>
      <c r="AZ106" s="93"/>
      <c r="BA106" s="93"/>
      <c r="BB106" s="93"/>
      <c r="BC106" s="94"/>
      <c r="BD106" s="95" t="s">
        <v>173</v>
      </c>
      <c r="BE106" s="93"/>
      <c r="BF106" s="93"/>
      <c r="BG106" s="93"/>
      <c r="BH106" s="93"/>
      <c r="BI106" s="93"/>
      <c r="BJ106" s="35">
        <f>-BJ17</f>
        <v>-21562700</v>
      </c>
      <c r="BK106" s="212">
        <v>-21562700</v>
      </c>
      <c r="BL106" s="36"/>
      <c r="BM106" s="36"/>
      <c r="BN106" s="36"/>
      <c r="BO106" s="213">
        <f t="shared" si="7"/>
        <v>-21562700</v>
      </c>
      <c r="BP106" s="35" t="s">
        <v>53</v>
      </c>
    </row>
    <row r="107" spans="1:68" s="21" customFormat="1" ht="15" customHeight="1">
      <c r="A107" s="149" t="s">
        <v>196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92" t="s">
        <v>191</v>
      </c>
      <c r="AY107" s="93"/>
      <c r="AZ107" s="93"/>
      <c r="BA107" s="93"/>
      <c r="BB107" s="93"/>
      <c r="BC107" s="94"/>
      <c r="BD107" s="95" t="s">
        <v>176</v>
      </c>
      <c r="BE107" s="93"/>
      <c r="BF107" s="93"/>
      <c r="BG107" s="93"/>
      <c r="BH107" s="93"/>
      <c r="BI107" s="93"/>
      <c r="BJ107" s="35">
        <f>BJ43</f>
        <v>21562700</v>
      </c>
      <c r="BK107" s="36">
        <v>21479169.55</v>
      </c>
      <c r="BL107" s="36"/>
      <c r="BM107" s="36"/>
      <c r="BN107" s="36"/>
      <c r="BO107" s="37">
        <f t="shared" si="7"/>
        <v>21479169.55</v>
      </c>
      <c r="BP107" s="35" t="s">
        <v>53</v>
      </c>
    </row>
    <row r="108" spans="1:68" s="21" customFormat="1" ht="27.75" customHeight="1">
      <c r="A108" s="96" t="s">
        <v>239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7" t="s">
        <v>197</v>
      </c>
      <c r="AY108" s="98"/>
      <c r="AZ108" s="98"/>
      <c r="BA108" s="98"/>
      <c r="BB108" s="98"/>
      <c r="BC108" s="99"/>
      <c r="BD108" s="100" t="s">
        <v>53</v>
      </c>
      <c r="BE108" s="98"/>
      <c r="BF108" s="98"/>
      <c r="BG108" s="98"/>
      <c r="BH108" s="98"/>
      <c r="BI108" s="98"/>
      <c r="BJ108" s="32">
        <f>BJ109+BJ110</f>
        <v>0</v>
      </c>
      <c r="BK108" s="32">
        <f>BK109+BK110</f>
        <v>0</v>
      </c>
      <c r="BL108" s="32">
        <f>BL109+BL110</f>
        <v>0</v>
      </c>
      <c r="BM108" s="32">
        <f>BM109+BM110</f>
        <v>0</v>
      </c>
      <c r="BN108" s="32">
        <f>BN109+BN110</f>
        <v>0</v>
      </c>
      <c r="BO108" s="52">
        <f t="shared" si="7"/>
        <v>0</v>
      </c>
      <c r="BP108" s="32">
        <f>BJ108-BO108</f>
        <v>0</v>
      </c>
    </row>
    <row r="109" spans="1:68" s="21" customFormat="1" ht="24.75" customHeight="1">
      <c r="A109" s="149" t="s">
        <v>199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92" t="s">
        <v>198</v>
      </c>
      <c r="AY109" s="93"/>
      <c r="AZ109" s="93"/>
      <c r="BA109" s="93"/>
      <c r="BB109" s="93"/>
      <c r="BC109" s="94"/>
      <c r="BD109" s="95" t="s">
        <v>173</v>
      </c>
      <c r="BE109" s="93"/>
      <c r="BF109" s="93"/>
      <c r="BG109" s="93"/>
      <c r="BH109" s="93"/>
      <c r="BI109" s="93"/>
      <c r="BJ109" s="36"/>
      <c r="BK109" s="36"/>
      <c r="BL109" s="36"/>
      <c r="BM109" s="36"/>
      <c r="BN109" s="36"/>
      <c r="BO109" s="37">
        <f t="shared" si="7"/>
        <v>0</v>
      </c>
      <c r="BP109" s="32">
        <f>BJ109-BO109</f>
        <v>0</v>
      </c>
    </row>
    <row r="110" spans="1:68" s="21" customFormat="1" ht="24" customHeight="1">
      <c r="A110" s="149" t="s">
        <v>200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92" t="s">
        <v>201</v>
      </c>
      <c r="AY110" s="93"/>
      <c r="AZ110" s="93"/>
      <c r="BA110" s="93"/>
      <c r="BB110" s="93"/>
      <c r="BC110" s="94"/>
      <c r="BD110" s="95" t="s">
        <v>176</v>
      </c>
      <c r="BE110" s="93"/>
      <c r="BF110" s="93"/>
      <c r="BG110" s="93"/>
      <c r="BH110" s="93"/>
      <c r="BI110" s="93"/>
      <c r="BJ110" s="36"/>
      <c r="BK110" s="36"/>
      <c r="BL110" s="36"/>
      <c r="BM110" s="36"/>
      <c r="BN110" s="36"/>
      <c r="BO110" s="35">
        <f t="shared" si="7"/>
        <v>0</v>
      </c>
      <c r="BP110" s="32">
        <f>BJ110-BO110</f>
        <v>0</v>
      </c>
    </row>
    <row r="111" spans="1:68" ht="11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1:68" ht="3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1:68" ht="11.25">
      <c r="A113" s="80" t="s">
        <v>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1"/>
      <c r="AX113" s="71" t="s">
        <v>1</v>
      </c>
      <c r="AY113" s="72"/>
      <c r="AZ113" s="72"/>
      <c r="BA113" s="72"/>
      <c r="BB113" s="72"/>
      <c r="BC113" s="73"/>
      <c r="BD113" s="71" t="s">
        <v>2</v>
      </c>
      <c r="BE113" s="72"/>
      <c r="BF113" s="72"/>
      <c r="BG113" s="72"/>
      <c r="BH113" s="72"/>
      <c r="BI113" s="72"/>
      <c r="BJ113" s="71" t="s">
        <v>3</v>
      </c>
      <c r="BK113" s="110" t="s">
        <v>9</v>
      </c>
      <c r="BL113" s="107"/>
      <c r="BM113" s="107"/>
      <c r="BN113" s="107"/>
      <c r="BO113" s="107"/>
      <c r="BP113" s="71" t="s">
        <v>10</v>
      </c>
    </row>
    <row r="114" spans="1:68" ht="24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9"/>
      <c r="AX114" s="74"/>
      <c r="AY114" s="75"/>
      <c r="AZ114" s="75"/>
      <c r="BA114" s="75"/>
      <c r="BB114" s="75"/>
      <c r="BC114" s="76"/>
      <c r="BD114" s="74"/>
      <c r="BE114" s="75"/>
      <c r="BF114" s="75"/>
      <c r="BG114" s="75"/>
      <c r="BH114" s="75"/>
      <c r="BI114" s="75"/>
      <c r="BJ114" s="74"/>
      <c r="BK114" s="44" t="s">
        <v>4</v>
      </c>
      <c r="BL114" s="44" t="s">
        <v>5</v>
      </c>
      <c r="BM114" s="44" t="s">
        <v>6</v>
      </c>
      <c r="BN114" s="44" t="s">
        <v>7</v>
      </c>
      <c r="BO114" s="44" t="s">
        <v>8</v>
      </c>
      <c r="BP114" s="74"/>
    </row>
    <row r="115" spans="1:68" ht="12" thickBot="1">
      <c r="A115" s="107">
        <v>1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8"/>
      <c r="AX115" s="109">
        <v>2</v>
      </c>
      <c r="AY115" s="80"/>
      <c r="AZ115" s="80"/>
      <c r="BA115" s="80"/>
      <c r="BB115" s="80"/>
      <c r="BC115" s="81"/>
      <c r="BD115" s="109">
        <v>3</v>
      </c>
      <c r="BE115" s="80"/>
      <c r="BF115" s="80"/>
      <c r="BG115" s="80"/>
      <c r="BH115" s="80"/>
      <c r="BI115" s="80"/>
      <c r="BJ115" s="45">
        <v>4</v>
      </c>
      <c r="BK115" s="45">
        <v>5</v>
      </c>
      <c r="BL115" s="45">
        <v>6</v>
      </c>
      <c r="BM115" s="45">
        <v>7</v>
      </c>
      <c r="BN115" s="45">
        <v>8</v>
      </c>
      <c r="BO115" s="45">
        <v>9</v>
      </c>
      <c r="BP115" s="45">
        <v>10</v>
      </c>
    </row>
    <row r="116" spans="1:68" ht="30.75" customHeight="1">
      <c r="A116" s="96" t="s">
        <v>240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127" t="s">
        <v>193</v>
      </c>
      <c r="AY116" s="128"/>
      <c r="AZ116" s="128"/>
      <c r="BA116" s="128"/>
      <c r="BB116" s="128"/>
      <c r="BC116" s="129"/>
      <c r="BD116" s="130" t="s">
        <v>53</v>
      </c>
      <c r="BE116" s="128"/>
      <c r="BF116" s="128"/>
      <c r="BG116" s="128"/>
      <c r="BH116" s="128"/>
      <c r="BI116" s="128"/>
      <c r="BJ116" s="46">
        <f>BJ117+BJ118</f>
        <v>0</v>
      </c>
      <c r="BK116" s="46">
        <f>BK117+BK118</f>
        <v>0</v>
      </c>
      <c r="BL116" s="46">
        <f>BL117+BL118</f>
        <v>0</v>
      </c>
      <c r="BM116" s="46">
        <f>BM117+BM118</f>
        <v>0</v>
      </c>
      <c r="BN116" s="46">
        <f>BN117+BN118</f>
        <v>0</v>
      </c>
      <c r="BO116" s="37">
        <f aca="true" t="shared" si="9" ref="BO116:BO121">BN116+BM116+BL116+BK116</f>
        <v>0</v>
      </c>
      <c r="BP116" s="46"/>
    </row>
    <row r="117" spans="1:68" ht="35.25" customHeight="1">
      <c r="A117" s="87" t="s">
        <v>203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92" t="s">
        <v>202</v>
      </c>
      <c r="AY117" s="93"/>
      <c r="AZ117" s="93"/>
      <c r="BA117" s="93"/>
      <c r="BB117" s="93"/>
      <c r="BC117" s="94"/>
      <c r="BD117" s="95"/>
      <c r="BE117" s="93"/>
      <c r="BF117" s="93"/>
      <c r="BG117" s="93"/>
      <c r="BH117" s="93"/>
      <c r="BI117" s="93"/>
      <c r="BJ117" s="47"/>
      <c r="BK117" s="47"/>
      <c r="BL117" s="47"/>
      <c r="BM117" s="47"/>
      <c r="BN117" s="47"/>
      <c r="BO117" s="37">
        <f t="shared" si="9"/>
        <v>0</v>
      </c>
      <c r="BP117" s="35"/>
    </row>
    <row r="118" spans="1:68" ht="32.25" customHeight="1">
      <c r="A118" s="87" t="s">
        <v>205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92" t="s">
        <v>204</v>
      </c>
      <c r="AY118" s="93"/>
      <c r="AZ118" s="93"/>
      <c r="BA118" s="93"/>
      <c r="BB118" s="93"/>
      <c r="BC118" s="94"/>
      <c r="BD118" s="95"/>
      <c r="BE118" s="93"/>
      <c r="BF118" s="93"/>
      <c r="BG118" s="93"/>
      <c r="BH118" s="93"/>
      <c r="BI118" s="93"/>
      <c r="BJ118" s="36"/>
      <c r="BK118" s="36"/>
      <c r="BL118" s="36"/>
      <c r="BM118" s="36"/>
      <c r="BN118" s="36"/>
      <c r="BO118" s="37">
        <f t="shared" si="9"/>
        <v>0</v>
      </c>
      <c r="BP118" s="35"/>
    </row>
    <row r="119" spans="1:68" ht="27" customHeight="1">
      <c r="A119" s="96" t="s">
        <v>241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7" t="s">
        <v>206</v>
      </c>
      <c r="AY119" s="98"/>
      <c r="AZ119" s="98"/>
      <c r="BA119" s="98"/>
      <c r="BB119" s="98"/>
      <c r="BC119" s="99"/>
      <c r="BD119" s="100" t="s">
        <v>53</v>
      </c>
      <c r="BE119" s="98"/>
      <c r="BF119" s="98"/>
      <c r="BG119" s="98"/>
      <c r="BH119" s="98"/>
      <c r="BI119" s="98"/>
      <c r="BJ119" s="32">
        <f>BJ120+BJ121</f>
        <v>0</v>
      </c>
      <c r="BK119" s="32">
        <f>BK120+BK121</f>
        <v>0</v>
      </c>
      <c r="BL119" s="32">
        <f>BL120+BL121</f>
        <v>0</v>
      </c>
      <c r="BM119" s="32">
        <f>BM120+BM121</f>
        <v>0</v>
      </c>
      <c r="BN119" s="32">
        <f>BN120+BN121</f>
        <v>0</v>
      </c>
      <c r="BO119" s="37">
        <f t="shared" si="9"/>
        <v>0</v>
      </c>
      <c r="BP119" s="32"/>
    </row>
    <row r="120" spans="1:68" ht="43.5" customHeight="1">
      <c r="A120" s="87" t="s">
        <v>209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92" t="s">
        <v>207</v>
      </c>
      <c r="AY120" s="93"/>
      <c r="AZ120" s="93"/>
      <c r="BA120" s="93"/>
      <c r="BB120" s="93"/>
      <c r="BC120" s="94"/>
      <c r="BD120" s="95"/>
      <c r="BE120" s="93"/>
      <c r="BF120" s="93"/>
      <c r="BG120" s="93"/>
      <c r="BH120" s="93"/>
      <c r="BI120" s="93"/>
      <c r="BJ120" s="36"/>
      <c r="BK120" s="36"/>
      <c r="BL120" s="36"/>
      <c r="BM120" s="36"/>
      <c r="BN120" s="36"/>
      <c r="BO120" s="37">
        <f t="shared" si="9"/>
        <v>0</v>
      </c>
      <c r="BP120" s="35"/>
    </row>
    <row r="121" spans="1:68" ht="41.25" customHeight="1" thickBot="1">
      <c r="A121" s="85" t="s">
        <v>210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6"/>
      <c r="AX121" s="88" t="s">
        <v>208</v>
      </c>
      <c r="AY121" s="89"/>
      <c r="AZ121" s="89"/>
      <c r="BA121" s="89"/>
      <c r="BB121" s="89"/>
      <c r="BC121" s="90"/>
      <c r="BD121" s="91"/>
      <c r="BE121" s="89"/>
      <c r="BF121" s="89"/>
      <c r="BG121" s="89"/>
      <c r="BH121" s="89"/>
      <c r="BI121" s="89"/>
      <c r="BJ121" s="40"/>
      <c r="BK121" s="40"/>
      <c r="BL121" s="40"/>
      <c r="BM121" s="40"/>
      <c r="BN121" s="40"/>
      <c r="BO121" s="53">
        <f t="shared" si="9"/>
        <v>0</v>
      </c>
      <c r="BP121" s="39"/>
    </row>
    <row r="124" spans="1:64" ht="11.25">
      <c r="A124" s="26" t="s">
        <v>211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M124" s="84" t="s">
        <v>248</v>
      </c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L124" s="1" t="s">
        <v>212</v>
      </c>
    </row>
    <row r="125" spans="1:68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51" t="s">
        <v>213</v>
      </c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M125" s="152" t="s">
        <v>214</v>
      </c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L125" s="1" t="s">
        <v>215</v>
      </c>
      <c r="BN125" s="14"/>
      <c r="BO125" s="150"/>
      <c r="BP125" s="150"/>
    </row>
    <row r="126" spans="39:68" ht="11.25"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N126" s="15"/>
      <c r="BO126" s="151"/>
      <c r="BP126" s="151"/>
    </row>
    <row r="127" spans="1:62" ht="11.25">
      <c r="A127" s="1" t="s">
        <v>216</v>
      </c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M127" s="84" t="s">
        <v>249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</row>
    <row r="128" spans="18:68" ht="11.25">
      <c r="R128" s="151" t="s">
        <v>213</v>
      </c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M128" s="152" t="s">
        <v>214</v>
      </c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M128" s="4"/>
      <c r="BN128" s="4"/>
      <c r="BO128" s="4"/>
      <c r="BP128" s="4"/>
    </row>
    <row r="131" spans="65:68" ht="11.25">
      <c r="BM131" s="153"/>
      <c r="BN131" s="153"/>
      <c r="BO131" s="153"/>
      <c r="BP131" s="153"/>
    </row>
    <row r="132" spans="65:68" ht="11.25">
      <c r="BM132" s="151"/>
      <c r="BN132" s="151"/>
      <c r="BO132" s="151"/>
      <c r="BP132" s="151"/>
    </row>
    <row r="134" spans="64:68" ht="11.25">
      <c r="BL134" s="153"/>
      <c r="BM134" s="153"/>
      <c r="BN134" s="14"/>
      <c r="BP134" s="14"/>
    </row>
    <row r="135" spans="64:68" ht="11.25">
      <c r="BL135" s="151"/>
      <c r="BM135" s="151"/>
      <c r="BN135" s="15"/>
      <c r="BP135" s="15"/>
    </row>
    <row r="137" spans="1:65" ht="11.25">
      <c r="A137" s="23" t="s">
        <v>217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84" t="s">
        <v>255</v>
      </c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23"/>
      <c r="AO137" s="23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23"/>
      <c r="BI137" s="23"/>
      <c r="BJ137" s="84" t="s">
        <v>256</v>
      </c>
      <c r="BK137" s="84"/>
      <c r="BL137" s="77"/>
      <c r="BM137" s="77"/>
    </row>
    <row r="138" spans="1:65" ht="11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152" t="s">
        <v>218</v>
      </c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23"/>
      <c r="AO138" s="23"/>
      <c r="AP138" s="152" t="s">
        <v>213</v>
      </c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23"/>
      <c r="BI138" s="23"/>
      <c r="BJ138" s="152"/>
      <c r="BK138" s="152"/>
      <c r="BL138" s="152" t="s">
        <v>219</v>
      </c>
      <c r="BM138" s="152"/>
    </row>
    <row r="139" spans="1:65" ht="11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8" ht="11.25">
      <c r="A140" s="155" t="s">
        <v>220</v>
      </c>
      <c r="B140" s="155"/>
      <c r="C140" s="77" t="s">
        <v>257</v>
      </c>
      <c r="D140" s="77"/>
      <c r="E140" s="77"/>
      <c r="F140" s="23" t="s">
        <v>220</v>
      </c>
      <c r="G140" s="23"/>
      <c r="H140" s="23"/>
      <c r="I140" s="77" t="s">
        <v>258</v>
      </c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155">
        <v>20</v>
      </c>
      <c r="Z140" s="155"/>
      <c r="AA140" s="155"/>
      <c r="AB140" s="155"/>
      <c r="AC140" s="156" t="s">
        <v>259</v>
      </c>
      <c r="AD140" s="156"/>
      <c r="AE140" s="156"/>
      <c r="AF140" s="23" t="s">
        <v>24</v>
      </c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4"/>
      <c r="BK140" s="23"/>
      <c r="BL140" s="23"/>
      <c r="BM140" s="25"/>
      <c r="BN140" s="5"/>
      <c r="BO140" s="5"/>
      <c r="BP140" s="5"/>
    </row>
    <row r="141" spans="62:68" s="3" customFormat="1" ht="3" customHeight="1">
      <c r="BJ141" s="6"/>
      <c r="BK141" s="7"/>
      <c r="BL141" s="7"/>
      <c r="BM141" s="7"/>
      <c r="BN141" s="7"/>
      <c r="BO141" s="8"/>
      <c r="BP141" s="8"/>
    </row>
  </sheetData>
  <sheetProtection password="9690" sheet="1" objects="1" scenarios="1"/>
  <protectedRanges>
    <protectedRange sqref="AX4:BN5" name="Диапазон1"/>
  </protectedRanges>
  <mergeCells count="335">
    <mergeCell ref="N138:AM138"/>
    <mergeCell ref="AP138:BG138"/>
    <mergeCell ref="BJ138:BK138"/>
    <mergeCell ref="AC140:AE140"/>
    <mergeCell ref="A140:B140"/>
    <mergeCell ref="C140:E140"/>
    <mergeCell ref="I140:X140"/>
    <mergeCell ref="Y140:AB140"/>
    <mergeCell ref="BL135:BM135"/>
    <mergeCell ref="AP137:BG137"/>
    <mergeCell ref="BJ137:BK137"/>
    <mergeCell ref="BL137:BM137"/>
    <mergeCell ref="BL138:BM138"/>
    <mergeCell ref="N137:AM137"/>
    <mergeCell ref="BO126:BP126"/>
    <mergeCell ref="R127:AI127"/>
    <mergeCell ref="AM127:BJ127"/>
    <mergeCell ref="R128:AI128"/>
    <mergeCell ref="AM128:BJ128"/>
    <mergeCell ref="BM131:BP131"/>
    <mergeCell ref="BM132:BP132"/>
    <mergeCell ref="BL134:BM134"/>
    <mergeCell ref="BD121:BI121"/>
    <mergeCell ref="AX121:BC121"/>
    <mergeCell ref="N125:AI125"/>
    <mergeCell ref="AM125:BJ125"/>
    <mergeCell ref="A121:AW121"/>
    <mergeCell ref="N124:AI124"/>
    <mergeCell ref="AM124:BJ124"/>
    <mergeCell ref="A120:AW120"/>
    <mergeCell ref="AX118:BC118"/>
    <mergeCell ref="BD118:BI118"/>
    <mergeCell ref="BO125:BP125"/>
    <mergeCell ref="A118:AW118"/>
    <mergeCell ref="A119:AW119"/>
    <mergeCell ref="AX119:BC119"/>
    <mergeCell ref="BD119:BI119"/>
    <mergeCell ref="AX120:BC120"/>
    <mergeCell ref="BD120:BI120"/>
    <mergeCell ref="A117:AW117"/>
    <mergeCell ref="A116:AW116"/>
    <mergeCell ref="AX116:BC116"/>
    <mergeCell ref="BD116:BI116"/>
    <mergeCell ref="AX117:BC117"/>
    <mergeCell ref="BD117:BI117"/>
    <mergeCell ref="BJ113:BJ114"/>
    <mergeCell ref="BK113:BO113"/>
    <mergeCell ref="BP113:BP114"/>
    <mergeCell ref="A115:AW115"/>
    <mergeCell ref="AX115:BC115"/>
    <mergeCell ref="BD115:BI115"/>
    <mergeCell ref="A110:AW110"/>
    <mergeCell ref="AX110:BC110"/>
    <mergeCell ref="BD110:BI110"/>
    <mergeCell ref="A113:AW114"/>
    <mergeCell ref="AX113:BC114"/>
    <mergeCell ref="BD113:BI114"/>
    <mergeCell ref="A108:AW108"/>
    <mergeCell ref="AX108:BC108"/>
    <mergeCell ref="BD108:BI108"/>
    <mergeCell ref="AX109:BC109"/>
    <mergeCell ref="BD109:BI109"/>
    <mergeCell ref="A109:AW109"/>
    <mergeCell ref="A106:AW106"/>
    <mergeCell ref="AX106:BC106"/>
    <mergeCell ref="BD106:BI106"/>
    <mergeCell ref="A107:AW107"/>
    <mergeCell ref="AX107:BC107"/>
    <mergeCell ref="BD107:BI107"/>
    <mergeCell ref="A104:AW104"/>
    <mergeCell ref="AX104:BC104"/>
    <mergeCell ref="BD104:BI104"/>
    <mergeCell ref="A105:AW105"/>
    <mergeCell ref="AX105:BC105"/>
    <mergeCell ref="BD105:BI105"/>
    <mergeCell ref="A102:AW102"/>
    <mergeCell ref="AX102:BC102"/>
    <mergeCell ref="BD102:BI102"/>
    <mergeCell ref="A103:AW103"/>
    <mergeCell ref="AX103:BC103"/>
    <mergeCell ref="BD103:BI103"/>
    <mergeCell ref="A100:AW100"/>
    <mergeCell ref="AX100:BC100"/>
    <mergeCell ref="BD100:BI100"/>
    <mergeCell ref="AX101:BC101"/>
    <mergeCell ref="BD101:BI101"/>
    <mergeCell ref="A101:AW101"/>
    <mergeCell ref="A98:AW98"/>
    <mergeCell ref="AX98:BC98"/>
    <mergeCell ref="BD98:BI98"/>
    <mergeCell ref="A99:AW99"/>
    <mergeCell ref="AX99:BC99"/>
    <mergeCell ref="BD99:BI99"/>
    <mergeCell ref="A96:AW96"/>
    <mergeCell ref="AX96:BC96"/>
    <mergeCell ref="BD96:BI96"/>
    <mergeCell ref="A97:AW97"/>
    <mergeCell ref="AX97:BC97"/>
    <mergeCell ref="BD97:BI97"/>
    <mergeCell ref="A94:AW94"/>
    <mergeCell ref="AX94:BC94"/>
    <mergeCell ref="BD94:BI94"/>
    <mergeCell ref="A95:AW95"/>
    <mergeCell ref="AX95:BC95"/>
    <mergeCell ref="BD95:BI95"/>
    <mergeCell ref="AX92:BC92"/>
    <mergeCell ref="BD92:BI92"/>
    <mergeCell ref="A92:AW92"/>
    <mergeCell ref="A93:AW93"/>
    <mergeCell ref="AX93:BC93"/>
    <mergeCell ref="BD93:BI93"/>
    <mergeCell ref="A90:AW90"/>
    <mergeCell ref="AX90:BC90"/>
    <mergeCell ref="BD90:BI90"/>
    <mergeCell ref="AX91:BC91"/>
    <mergeCell ref="BD91:BI91"/>
    <mergeCell ref="A91:AW91"/>
    <mergeCell ref="BP87:BP88"/>
    <mergeCell ref="A89:AW89"/>
    <mergeCell ref="AX89:BC89"/>
    <mergeCell ref="BD89:BI89"/>
    <mergeCell ref="AD85:BO85"/>
    <mergeCell ref="A87:AW88"/>
    <mergeCell ref="AX87:BC88"/>
    <mergeCell ref="BD87:BI88"/>
    <mergeCell ref="BJ87:BJ88"/>
    <mergeCell ref="BK87:BO87"/>
    <mergeCell ref="A84:AW84"/>
    <mergeCell ref="AX84:BC84"/>
    <mergeCell ref="BD84:BI84"/>
    <mergeCell ref="A83:AW83"/>
    <mergeCell ref="AX83:BC83"/>
    <mergeCell ref="BD83:BI83"/>
    <mergeCell ref="A80:AW80"/>
    <mergeCell ref="AX80:BC80"/>
    <mergeCell ref="BD80:BI80"/>
    <mergeCell ref="A81:AW81"/>
    <mergeCell ref="AX81:BC81"/>
    <mergeCell ref="BD81:BI81"/>
    <mergeCell ref="A78:AW78"/>
    <mergeCell ref="AX78:BC78"/>
    <mergeCell ref="BD78:BI78"/>
    <mergeCell ref="AX79:BC79"/>
    <mergeCell ref="BD79:BI79"/>
    <mergeCell ref="A79:AW79"/>
    <mergeCell ref="A76:AW76"/>
    <mergeCell ref="AX76:BC76"/>
    <mergeCell ref="BD76:BI76"/>
    <mergeCell ref="A77:AW77"/>
    <mergeCell ref="AX77:BC77"/>
    <mergeCell ref="BD77:BI77"/>
    <mergeCell ref="AX74:BC74"/>
    <mergeCell ref="BD74:BI74"/>
    <mergeCell ref="A74:AW74"/>
    <mergeCell ref="A75:AW75"/>
    <mergeCell ref="AX75:BC75"/>
    <mergeCell ref="BD75:BI75"/>
    <mergeCell ref="A72:AW72"/>
    <mergeCell ref="AX72:BC72"/>
    <mergeCell ref="BD72:BI72"/>
    <mergeCell ref="A73:AW73"/>
    <mergeCell ref="AX73:BC73"/>
    <mergeCell ref="BD73:BI73"/>
    <mergeCell ref="AX70:BC70"/>
    <mergeCell ref="BD70:BI70"/>
    <mergeCell ref="A70:AW70"/>
    <mergeCell ref="A71:AW71"/>
    <mergeCell ref="AX71:BC71"/>
    <mergeCell ref="BD71:BI71"/>
    <mergeCell ref="A68:AW68"/>
    <mergeCell ref="AX68:BC68"/>
    <mergeCell ref="BD68:BI68"/>
    <mergeCell ref="A69:AW69"/>
    <mergeCell ref="AX69:BC69"/>
    <mergeCell ref="BD69:BI69"/>
    <mergeCell ref="A66:AW66"/>
    <mergeCell ref="AX66:BC66"/>
    <mergeCell ref="BD66:BI66"/>
    <mergeCell ref="AX67:BC67"/>
    <mergeCell ref="BD67:BI67"/>
    <mergeCell ref="A67:AW67"/>
    <mergeCell ref="BK63:BO63"/>
    <mergeCell ref="BP63:BP64"/>
    <mergeCell ref="A65:AW65"/>
    <mergeCell ref="AX65:BC65"/>
    <mergeCell ref="BD65:BI65"/>
    <mergeCell ref="BD14:BI15"/>
    <mergeCell ref="BJ14:BJ15"/>
    <mergeCell ref="A63:AW64"/>
    <mergeCell ref="AX63:BC64"/>
    <mergeCell ref="BD63:BI64"/>
    <mergeCell ref="BJ63:BJ64"/>
    <mergeCell ref="A19:AW19"/>
    <mergeCell ref="AX19:BC19"/>
    <mergeCell ref="BD19:BI19"/>
    <mergeCell ref="A18:AW18"/>
    <mergeCell ref="BP40:BP41"/>
    <mergeCell ref="A17:AW17"/>
    <mergeCell ref="A13:BP13"/>
    <mergeCell ref="AX17:BC17"/>
    <mergeCell ref="BD17:BI17"/>
    <mergeCell ref="BK14:BO14"/>
    <mergeCell ref="BP14:BP15"/>
    <mergeCell ref="A16:AW16"/>
    <mergeCell ref="AX16:BC16"/>
    <mergeCell ref="BD16:BI16"/>
    <mergeCell ref="BJ4:BK4"/>
    <mergeCell ref="AX5:BN5"/>
    <mergeCell ref="B1:BO1"/>
    <mergeCell ref="A40:AW41"/>
    <mergeCell ref="AX40:BC41"/>
    <mergeCell ref="BD40:BI41"/>
    <mergeCell ref="BJ40:BJ41"/>
    <mergeCell ref="BK40:BO40"/>
    <mergeCell ref="A14:AW15"/>
    <mergeCell ref="AX14:BC15"/>
    <mergeCell ref="AX6:BN6"/>
    <mergeCell ref="AX7:BN7"/>
    <mergeCell ref="AX10:BN10"/>
    <mergeCell ref="AX9:BN9"/>
    <mergeCell ref="AX18:BC18"/>
    <mergeCell ref="BD18:BI18"/>
    <mergeCell ref="A21:AW21"/>
    <mergeCell ref="AX21:BC21"/>
    <mergeCell ref="BD21:BI21"/>
    <mergeCell ref="A20:AW20"/>
    <mergeCell ref="AX20:BC20"/>
    <mergeCell ref="BD20:BI20"/>
    <mergeCell ref="A23:AW23"/>
    <mergeCell ref="AX23:BC23"/>
    <mergeCell ref="BD23:BI23"/>
    <mergeCell ref="A22:AW22"/>
    <mergeCell ref="AX22:BC22"/>
    <mergeCell ref="BD22:BI22"/>
    <mergeCell ref="A24:AW24"/>
    <mergeCell ref="A25:AW25"/>
    <mergeCell ref="AX25:BC25"/>
    <mergeCell ref="BD25:BI25"/>
    <mergeCell ref="AX24:BC24"/>
    <mergeCell ref="BD24:BI24"/>
    <mergeCell ref="A26:AW26"/>
    <mergeCell ref="A27:AW27"/>
    <mergeCell ref="AX27:BC27"/>
    <mergeCell ref="BD27:BI27"/>
    <mergeCell ref="AX26:BC26"/>
    <mergeCell ref="BD26:BI26"/>
    <mergeCell ref="A29:AW29"/>
    <mergeCell ref="AX29:BC29"/>
    <mergeCell ref="BD29:BI29"/>
    <mergeCell ref="A28:AW28"/>
    <mergeCell ref="AX28:BC28"/>
    <mergeCell ref="BD28:BI28"/>
    <mergeCell ref="A31:AW31"/>
    <mergeCell ref="AX31:BC31"/>
    <mergeCell ref="BD31:BI31"/>
    <mergeCell ref="A30:AW30"/>
    <mergeCell ref="AX30:BC30"/>
    <mergeCell ref="BD30:BI30"/>
    <mergeCell ref="A33:AW33"/>
    <mergeCell ref="AX33:BC33"/>
    <mergeCell ref="BD33:BI33"/>
    <mergeCell ref="A32:AW32"/>
    <mergeCell ref="AX32:BC32"/>
    <mergeCell ref="BD32:BI32"/>
    <mergeCell ref="BD35:BI35"/>
    <mergeCell ref="A34:AW34"/>
    <mergeCell ref="AX34:BC34"/>
    <mergeCell ref="BD34:BI34"/>
    <mergeCell ref="B2:BO2"/>
    <mergeCell ref="AD38:BO38"/>
    <mergeCell ref="A37:AW37"/>
    <mergeCell ref="AX37:BC37"/>
    <mergeCell ref="BD37:BI37"/>
    <mergeCell ref="A36:AW36"/>
    <mergeCell ref="AX36:BC36"/>
    <mergeCell ref="BD36:BI36"/>
    <mergeCell ref="A35:AW35"/>
    <mergeCell ref="AX35:BC35"/>
    <mergeCell ref="A43:AW43"/>
    <mergeCell ref="AX43:BC43"/>
    <mergeCell ref="BD43:BI43"/>
    <mergeCell ref="A42:AW42"/>
    <mergeCell ref="AX42:BC42"/>
    <mergeCell ref="BD42:BI42"/>
    <mergeCell ref="A44:AW44"/>
    <mergeCell ref="AX45:BC45"/>
    <mergeCell ref="BD45:BI45"/>
    <mergeCell ref="AX44:BC44"/>
    <mergeCell ref="BD44:BI44"/>
    <mergeCell ref="A46:AW46"/>
    <mergeCell ref="AX46:BC46"/>
    <mergeCell ref="BD46:BI46"/>
    <mergeCell ref="A45:AW45"/>
    <mergeCell ref="A48:AW48"/>
    <mergeCell ref="AX48:BC48"/>
    <mergeCell ref="BD48:BI48"/>
    <mergeCell ref="A47:AW47"/>
    <mergeCell ref="AX47:BC47"/>
    <mergeCell ref="BD47:BI47"/>
    <mergeCell ref="A49:AW49"/>
    <mergeCell ref="A50:AW50"/>
    <mergeCell ref="AX50:BC50"/>
    <mergeCell ref="BD50:BI50"/>
    <mergeCell ref="AX49:BC49"/>
    <mergeCell ref="BD49:BI49"/>
    <mergeCell ref="A52:AW52"/>
    <mergeCell ref="AX52:BC52"/>
    <mergeCell ref="BD52:BI52"/>
    <mergeCell ref="A51:AW51"/>
    <mergeCell ref="AX51:BC51"/>
    <mergeCell ref="BD51:BI51"/>
    <mergeCell ref="A54:AW54"/>
    <mergeCell ref="AX54:BC54"/>
    <mergeCell ref="BD54:BI54"/>
    <mergeCell ref="A53:AW53"/>
    <mergeCell ref="AX53:BC53"/>
    <mergeCell ref="BD53:BI53"/>
    <mergeCell ref="A56:AW56"/>
    <mergeCell ref="AX56:BC56"/>
    <mergeCell ref="BD56:BI56"/>
    <mergeCell ref="A55:AW55"/>
    <mergeCell ref="AX55:BC55"/>
    <mergeCell ref="BD55:BI55"/>
    <mergeCell ref="A58:AW58"/>
    <mergeCell ref="AX58:BC58"/>
    <mergeCell ref="BD58:BI58"/>
    <mergeCell ref="A57:AW57"/>
    <mergeCell ref="AX57:BC57"/>
    <mergeCell ref="BD57:BI57"/>
    <mergeCell ref="A60:AW60"/>
    <mergeCell ref="A59:AW59"/>
    <mergeCell ref="AX60:BC60"/>
    <mergeCell ref="BD60:BI60"/>
    <mergeCell ref="AX59:BC59"/>
    <mergeCell ref="BD59:BI5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7" max="163" man="1"/>
    <brk id="60" max="163" man="1"/>
    <brk id="84" max="163" man="1"/>
    <brk id="110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1"/>
  <sheetViews>
    <sheetView view="pageBreakPreview" zoomScaleSheetLayoutView="100" workbookViewId="0" topLeftCell="A118">
      <selection activeCell="BP106" sqref="BP106"/>
    </sheetView>
  </sheetViews>
  <sheetFormatPr defaultColWidth="9.00390625" defaultRowHeight="12.75"/>
  <cols>
    <col min="1" max="61" width="0.875" style="1" customWidth="1"/>
    <col min="62" max="62" width="12.25390625" style="1" customWidth="1"/>
    <col min="63" max="63" width="12.75390625" style="1" customWidth="1"/>
    <col min="64" max="64" width="13.625" style="1" customWidth="1"/>
    <col min="65" max="65" width="11.00390625" style="1" customWidth="1"/>
    <col min="66" max="66" width="11.125" style="1" customWidth="1"/>
    <col min="67" max="67" width="12.75390625" style="1" customWidth="1"/>
    <col min="68" max="68" width="13.75390625" style="1" customWidth="1"/>
    <col min="69" max="16384" width="0.875" style="1" customWidth="1"/>
  </cols>
  <sheetData>
    <row r="1" spans="2:67" ht="12" customHeight="1">
      <c r="B1" s="82" t="s">
        <v>20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</row>
    <row r="2" spans="2:68" ht="12" customHeight="1" thickBot="1">
      <c r="B2" s="82" t="s">
        <v>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12" t="s">
        <v>11</v>
      </c>
    </row>
    <row r="3" spans="67:68" ht="12" customHeight="1">
      <c r="BO3" s="2" t="s">
        <v>14</v>
      </c>
      <c r="BP3" s="10" t="s">
        <v>12</v>
      </c>
    </row>
    <row r="4" spans="61:68" ht="12" customHeight="1">
      <c r="BI4" s="2" t="s">
        <v>23</v>
      </c>
      <c r="BJ4" s="77" t="s">
        <v>254</v>
      </c>
      <c r="BK4" s="77"/>
      <c r="BO4" s="2" t="s">
        <v>15</v>
      </c>
      <c r="BP4" s="27"/>
    </row>
    <row r="5" spans="1:68" ht="12" customHeight="1">
      <c r="A5" s="1" t="s">
        <v>25</v>
      </c>
      <c r="AX5" s="84" t="s">
        <v>246</v>
      </c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2" t="s">
        <v>16</v>
      </c>
      <c r="BP5" s="27"/>
    </row>
    <row r="6" spans="1:68" ht="12" customHeight="1">
      <c r="A6" s="1" t="s">
        <v>26</v>
      </c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2"/>
      <c r="BP6" s="27"/>
    </row>
    <row r="7" spans="1:68" ht="12" customHeight="1">
      <c r="A7" s="1" t="s">
        <v>27</v>
      </c>
      <c r="AX7" s="84" t="s">
        <v>247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2" t="s">
        <v>17</v>
      </c>
      <c r="BP7" s="27"/>
    </row>
    <row r="8" spans="1:68" ht="12" customHeight="1">
      <c r="A8" s="1" t="s">
        <v>28</v>
      </c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" t="s">
        <v>16</v>
      </c>
      <c r="BP8" s="27"/>
    </row>
    <row r="9" spans="1:68" ht="10.5" customHeight="1">
      <c r="A9" s="1" t="s">
        <v>29</v>
      </c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2" t="s">
        <v>18</v>
      </c>
      <c r="BP9" s="27"/>
    </row>
    <row r="10" spans="1:68" ht="12" customHeight="1">
      <c r="A10" s="1" t="s">
        <v>30</v>
      </c>
      <c r="AX10" s="84" t="s">
        <v>261</v>
      </c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2"/>
      <c r="BP10" s="27"/>
    </row>
    <row r="11" spans="1:68" ht="11.25">
      <c r="A11" s="1" t="s">
        <v>31</v>
      </c>
      <c r="BO11" s="2"/>
      <c r="BP11" s="27"/>
    </row>
    <row r="12" spans="1:68" ht="12" thickBot="1">
      <c r="A12" s="1" t="s">
        <v>32</v>
      </c>
      <c r="BO12" s="2" t="s">
        <v>19</v>
      </c>
      <c r="BP12" s="13" t="s">
        <v>13</v>
      </c>
    </row>
    <row r="13" spans="1:68" ht="17.25" customHeight="1">
      <c r="A13" s="121" t="s">
        <v>22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</row>
    <row r="14" spans="1:68" ht="11.25">
      <c r="A14" s="111" t="s">
        <v>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2"/>
      <c r="AX14" s="115" t="s">
        <v>1</v>
      </c>
      <c r="AY14" s="116"/>
      <c r="AZ14" s="116"/>
      <c r="BA14" s="116"/>
      <c r="BB14" s="116"/>
      <c r="BC14" s="117"/>
      <c r="BD14" s="115" t="s">
        <v>2</v>
      </c>
      <c r="BE14" s="116"/>
      <c r="BF14" s="116"/>
      <c r="BG14" s="116"/>
      <c r="BH14" s="116"/>
      <c r="BI14" s="116"/>
      <c r="BJ14" s="115" t="s">
        <v>3</v>
      </c>
      <c r="BK14" s="122" t="s">
        <v>9</v>
      </c>
      <c r="BL14" s="123"/>
      <c r="BM14" s="123"/>
      <c r="BN14" s="123"/>
      <c r="BO14" s="123"/>
      <c r="BP14" s="115" t="s">
        <v>10</v>
      </c>
    </row>
    <row r="15" spans="1:68" ht="31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  <c r="AX15" s="118"/>
      <c r="AY15" s="119"/>
      <c r="AZ15" s="119"/>
      <c r="BA15" s="119"/>
      <c r="BB15" s="119"/>
      <c r="BC15" s="120"/>
      <c r="BD15" s="118"/>
      <c r="BE15" s="119"/>
      <c r="BF15" s="119"/>
      <c r="BG15" s="119"/>
      <c r="BH15" s="119"/>
      <c r="BI15" s="119"/>
      <c r="BJ15" s="118"/>
      <c r="BK15" s="11" t="s">
        <v>4</v>
      </c>
      <c r="BL15" s="11" t="s">
        <v>5</v>
      </c>
      <c r="BM15" s="11" t="s">
        <v>6</v>
      </c>
      <c r="BN15" s="11" t="s">
        <v>7</v>
      </c>
      <c r="BO15" s="11" t="s">
        <v>8</v>
      </c>
      <c r="BP15" s="118"/>
    </row>
    <row r="16" spans="1:68" ht="12" thickBot="1">
      <c r="A16" s="123">
        <v>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AX16" s="125">
        <v>2</v>
      </c>
      <c r="AY16" s="111"/>
      <c r="AZ16" s="111"/>
      <c r="BA16" s="111"/>
      <c r="BB16" s="111"/>
      <c r="BC16" s="112"/>
      <c r="BD16" s="125">
        <v>3</v>
      </c>
      <c r="BE16" s="111"/>
      <c r="BF16" s="111"/>
      <c r="BG16" s="111"/>
      <c r="BH16" s="111"/>
      <c r="BI16" s="111"/>
      <c r="BJ16" s="9">
        <v>4</v>
      </c>
      <c r="BK16" s="9">
        <v>5</v>
      </c>
      <c r="BL16" s="9">
        <v>6</v>
      </c>
      <c r="BM16" s="9">
        <v>7</v>
      </c>
      <c r="BN16" s="9">
        <v>8</v>
      </c>
      <c r="BO16" s="9">
        <v>9</v>
      </c>
      <c r="BP16" s="16">
        <v>10</v>
      </c>
    </row>
    <row r="17" spans="1:68" s="20" customFormat="1" ht="21" customHeight="1">
      <c r="A17" s="165" t="s">
        <v>243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6" t="s">
        <v>33</v>
      </c>
      <c r="AY17" s="167"/>
      <c r="AZ17" s="167"/>
      <c r="BA17" s="167"/>
      <c r="BB17" s="167"/>
      <c r="BC17" s="168"/>
      <c r="BD17" s="169"/>
      <c r="BE17" s="167"/>
      <c r="BF17" s="167"/>
      <c r="BG17" s="167"/>
      <c r="BH17" s="167"/>
      <c r="BI17" s="167"/>
      <c r="BJ17" s="22">
        <f>BJ18+BJ20+BJ21+BJ22+BJ25+BJ33</f>
        <v>3623879.47</v>
      </c>
      <c r="BK17" s="17">
        <f>BK18+BK20+BK21+BK22+BK25+BK33</f>
        <v>3189879.47</v>
      </c>
      <c r="BL17" s="17">
        <f>BL18+BL20+BL21+BL22+BL25+BL33</f>
        <v>0</v>
      </c>
      <c r="BM17" s="17">
        <f>BM18+BM20+BM21+BM22+BM25+BM33</f>
        <v>0</v>
      </c>
      <c r="BN17" s="17">
        <f>BN18+BN20+BN21+BN22+BN25+BN33</f>
        <v>0</v>
      </c>
      <c r="BO17" s="18">
        <f aca="true" t="shared" si="0" ref="BO17:BO37">BK17+BN17+BM17+BL17</f>
        <v>3189879.47</v>
      </c>
      <c r="BP17" s="19">
        <f aca="true" t="shared" si="1" ref="BP17:BP37">BJ17-BO17</f>
        <v>434000</v>
      </c>
    </row>
    <row r="18" spans="1:68" s="21" customFormat="1" ht="12.75">
      <c r="A18" s="96" t="s">
        <v>224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 t="s">
        <v>34</v>
      </c>
      <c r="AY18" s="98"/>
      <c r="AZ18" s="98"/>
      <c r="BA18" s="98"/>
      <c r="BB18" s="98"/>
      <c r="BC18" s="99"/>
      <c r="BD18" s="100" t="s">
        <v>35</v>
      </c>
      <c r="BE18" s="98"/>
      <c r="BF18" s="98"/>
      <c r="BG18" s="98"/>
      <c r="BH18" s="98"/>
      <c r="BI18" s="98"/>
      <c r="BJ18" s="33"/>
      <c r="BK18" s="33"/>
      <c r="BL18" s="33"/>
      <c r="BM18" s="33"/>
      <c r="BN18" s="33"/>
      <c r="BO18" s="34">
        <f t="shared" si="0"/>
        <v>0</v>
      </c>
      <c r="BP18" s="35">
        <f t="shared" si="1"/>
        <v>0</v>
      </c>
    </row>
    <row r="19" spans="1:68" s="21" customFormat="1" ht="12.75">
      <c r="A19" s="126" t="s">
        <v>37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92"/>
      <c r="AY19" s="93"/>
      <c r="AZ19" s="93"/>
      <c r="BA19" s="93"/>
      <c r="BB19" s="93"/>
      <c r="BC19" s="94"/>
      <c r="BD19" s="95"/>
      <c r="BE19" s="93"/>
      <c r="BF19" s="93"/>
      <c r="BG19" s="93"/>
      <c r="BH19" s="93"/>
      <c r="BI19" s="93"/>
      <c r="BJ19" s="36"/>
      <c r="BK19" s="36"/>
      <c r="BL19" s="36"/>
      <c r="BM19" s="36"/>
      <c r="BN19" s="36"/>
      <c r="BO19" s="37">
        <f t="shared" si="0"/>
        <v>0</v>
      </c>
      <c r="BP19" s="35">
        <f t="shared" si="1"/>
        <v>0</v>
      </c>
    </row>
    <row r="20" spans="1:68" s="21" customFormat="1" ht="12.75">
      <c r="A20" s="96" t="s">
        <v>40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7" t="s">
        <v>38</v>
      </c>
      <c r="AY20" s="98"/>
      <c r="AZ20" s="98"/>
      <c r="BA20" s="98"/>
      <c r="BB20" s="98"/>
      <c r="BC20" s="99"/>
      <c r="BD20" s="100" t="s">
        <v>39</v>
      </c>
      <c r="BE20" s="98"/>
      <c r="BF20" s="98"/>
      <c r="BG20" s="98"/>
      <c r="BH20" s="98"/>
      <c r="BI20" s="98"/>
      <c r="BJ20" s="33"/>
      <c r="BK20" s="33"/>
      <c r="BL20" s="33"/>
      <c r="BM20" s="33"/>
      <c r="BN20" s="33"/>
      <c r="BO20" s="38">
        <f t="shared" si="0"/>
        <v>0</v>
      </c>
      <c r="BP20" s="35">
        <f t="shared" si="1"/>
        <v>0</v>
      </c>
    </row>
    <row r="21" spans="1:68" s="21" customFormat="1" ht="24" customHeight="1">
      <c r="A21" s="96" t="s">
        <v>41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 t="s">
        <v>42</v>
      </c>
      <c r="AY21" s="98"/>
      <c r="AZ21" s="98"/>
      <c r="BA21" s="98"/>
      <c r="BB21" s="98"/>
      <c r="BC21" s="99"/>
      <c r="BD21" s="100" t="s">
        <v>43</v>
      </c>
      <c r="BE21" s="98"/>
      <c r="BF21" s="98"/>
      <c r="BG21" s="98"/>
      <c r="BH21" s="98"/>
      <c r="BI21" s="98"/>
      <c r="BJ21" s="33"/>
      <c r="BK21" s="33"/>
      <c r="BL21" s="33"/>
      <c r="BM21" s="33"/>
      <c r="BN21" s="33"/>
      <c r="BO21" s="37">
        <f t="shared" si="0"/>
        <v>0</v>
      </c>
      <c r="BP21" s="35">
        <f t="shared" si="1"/>
        <v>0</v>
      </c>
    </row>
    <row r="22" spans="1:68" s="21" customFormat="1" ht="24" customHeight="1">
      <c r="A22" s="96" t="s">
        <v>225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 t="s">
        <v>44</v>
      </c>
      <c r="AY22" s="98"/>
      <c r="AZ22" s="98"/>
      <c r="BA22" s="98"/>
      <c r="BB22" s="98"/>
      <c r="BC22" s="99"/>
      <c r="BD22" s="100" t="s">
        <v>45</v>
      </c>
      <c r="BE22" s="98"/>
      <c r="BF22" s="98"/>
      <c r="BG22" s="98"/>
      <c r="BH22" s="98"/>
      <c r="BI22" s="98"/>
      <c r="BJ22" s="32">
        <f>BJ23+BJ24</f>
        <v>0</v>
      </c>
      <c r="BK22" s="32">
        <f>BK23+BK24</f>
        <v>0</v>
      </c>
      <c r="BL22" s="32">
        <f>BL23+BL24</f>
        <v>0</v>
      </c>
      <c r="BM22" s="32">
        <f>BM23+BM24</f>
        <v>0</v>
      </c>
      <c r="BN22" s="32">
        <f>BN23+BN24</f>
        <v>0</v>
      </c>
      <c r="BO22" s="38">
        <f t="shared" si="0"/>
        <v>0</v>
      </c>
      <c r="BP22" s="35">
        <f t="shared" si="1"/>
        <v>0</v>
      </c>
    </row>
    <row r="23" spans="1:68" s="21" customFormat="1" ht="22.5" customHeight="1">
      <c r="A23" s="87" t="s">
        <v>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92" t="s">
        <v>47</v>
      </c>
      <c r="AY23" s="93"/>
      <c r="AZ23" s="93"/>
      <c r="BA23" s="93"/>
      <c r="BB23" s="93"/>
      <c r="BC23" s="94"/>
      <c r="BD23" s="95" t="s">
        <v>48</v>
      </c>
      <c r="BE23" s="93"/>
      <c r="BF23" s="93"/>
      <c r="BG23" s="93"/>
      <c r="BH23" s="93"/>
      <c r="BI23" s="93"/>
      <c r="BJ23" s="36"/>
      <c r="BK23" s="36"/>
      <c r="BL23" s="36"/>
      <c r="BM23" s="36"/>
      <c r="BN23" s="36"/>
      <c r="BO23" s="37">
        <f t="shared" si="0"/>
        <v>0</v>
      </c>
      <c r="BP23" s="35">
        <f t="shared" si="1"/>
        <v>0</v>
      </c>
    </row>
    <row r="24" spans="1:68" s="21" customFormat="1" ht="22.5" customHeight="1">
      <c r="A24" s="87" t="s">
        <v>49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92" t="s">
        <v>50</v>
      </c>
      <c r="AY24" s="93"/>
      <c r="AZ24" s="93"/>
      <c r="BA24" s="93"/>
      <c r="BB24" s="93"/>
      <c r="BC24" s="94"/>
      <c r="BD24" s="95" t="s">
        <v>51</v>
      </c>
      <c r="BE24" s="93"/>
      <c r="BF24" s="93"/>
      <c r="BG24" s="93"/>
      <c r="BH24" s="93"/>
      <c r="BI24" s="93"/>
      <c r="BJ24" s="36"/>
      <c r="BK24" s="36"/>
      <c r="BL24" s="36"/>
      <c r="BM24" s="36"/>
      <c r="BN24" s="36"/>
      <c r="BO24" s="38">
        <f t="shared" si="0"/>
        <v>0</v>
      </c>
      <c r="BP24" s="35">
        <f t="shared" si="1"/>
        <v>0</v>
      </c>
    </row>
    <row r="25" spans="1:68" s="21" customFormat="1" ht="12.75">
      <c r="A25" s="96" t="s">
        <v>226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 t="s">
        <v>52</v>
      </c>
      <c r="AY25" s="98"/>
      <c r="AZ25" s="98"/>
      <c r="BA25" s="98"/>
      <c r="BB25" s="98"/>
      <c r="BC25" s="99"/>
      <c r="BD25" s="100" t="s">
        <v>53</v>
      </c>
      <c r="BE25" s="98"/>
      <c r="BF25" s="98"/>
      <c r="BG25" s="98"/>
      <c r="BH25" s="98"/>
      <c r="BI25" s="98"/>
      <c r="BJ25" s="32">
        <f>BJ26+BJ27+BJ28+BJ29+BJ30+BJ31+BJ32</f>
        <v>0</v>
      </c>
      <c r="BK25" s="32">
        <f>BK26+BK27+BK28+BK29+BK30+BK31+BK32</f>
        <v>0</v>
      </c>
      <c r="BL25" s="32">
        <f>BL26+BL27+BL28+BL29+BL30+BL31+BL32</f>
        <v>0</v>
      </c>
      <c r="BM25" s="32">
        <f>BM26+BM27+BM28+BM29+BM30+BM31+BM32</f>
        <v>0</v>
      </c>
      <c r="BN25" s="32">
        <f>BN26+BN27+BN28+BN29+BN30+BN31+BN32</f>
        <v>0</v>
      </c>
      <c r="BO25" s="37">
        <f t="shared" si="0"/>
        <v>0</v>
      </c>
      <c r="BP25" s="35">
        <f t="shared" si="1"/>
        <v>0</v>
      </c>
    </row>
    <row r="26" spans="1:68" s="21" customFormat="1" ht="12.75">
      <c r="A26" s="87" t="s">
        <v>54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92" t="s">
        <v>55</v>
      </c>
      <c r="AY26" s="93"/>
      <c r="AZ26" s="93"/>
      <c r="BA26" s="93"/>
      <c r="BB26" s="93"/>
      <c r="BC26" s="94"/>
      <c r="BD26" s="95" t="s">
        <v>56</v>
      </c>
      <c r="BE26" s="93"/>
      <c r="BF26" s="93"/>
      <c r="BG26" s="93"/>
      <c r="BH26" s="93"/>
      <c r="BI26" s="93"/>
      <c r="BJ26" s="36"/>
      <c r="BK26" s="36"/>
      <c r="BL26" s="36"/>
      <c r="BM26" s="36"/>
      <c r="BN26" s="36"/>
      <c r="BO26" s="38">
        <f t="shared" si="0"/>
        <v>0</v>
      </c>
      <c r="BP26" s="35">
        <f t="shared" si="1"/>
        <v>0</v>
      </c>
    </row>
    <row r="27" spans="1:68" s="21" customFormat="1" ht="12.75">
      <c r="A27" s="87" t="s">
        <v>57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92" t="s">
        <v>58</v>
      </c>
      <c r="AY27" s="93"/>
      <c r="AZ27" s="93"/>
      <c r="BA27" s="93"/>
      <c r="BB27" s="93"/>
      <c r="BC27" s="94"/>
      <c r="BD27" s="95" t="s">
        <v>59</v>
      </c>
      <c r="BE27" s="93"/>
      <c r="BF27" s="93"/>
      <c r="BG27" s="93"/>
      <c r="BH27" s="93"/>
      <c r="BI27" s="93"/>
      <c r="BJ27" s="36"/>
      <c r="BK27" s="36"/>
      <c r="BL27" s="36"/>
      <c r="BM27" s="36"/>
      <c r="BN27" s="36"/>
      <c r="BO27" s="37">
        <f t="shared" si="0"/>
        <v>0</v>
      </c>
      <c r="BP27" s="35">
        <f t="shared" si="1"/>
        <v>0</v>
      </c>
    </row>
    <row r="28" spans="1:68" s="21" customFormat="1" ht="12.75">
      <c r="A28" s="87" t="s">
        <v>60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92" t="s">
        <v>61</v>
      </c>
      <c r="AY28" s="93"/>
      <c r="AZ28" s="93"/>
      <c r="BA28" s="93"/>
      <c r="BB28" s="93"/>
      <c r="BC28" s="94"/>
      <c r="BD28" s="95" t="s">
        <v>62</v>
      </c>
      <c r="BE28" s="93"/>
      <c r="BF28" s="93"/>
      <c r="BG28" s="93"/>
      <c r="BH28" s="93"/>
      <c r="BI28" s="93"/>
      <c r="BJ28" s="36"/>
      <c r="BK28" s="36"/>
      <c r="BL28" s="36"/>
      <c r="BM28" s="36"/>
      <c r="BN28" s="36"/>
      <c r="BO28" s="38">
        <f t="shared" si="0"/>
        <v>0</v>
      </c>
      <c r="BP28" s="35">
        <f t="shared" si="1"/>
        <v>0</v>
      </c>
    </row>
    <row r="29" spans="1:68" s="21" customFormat="1" ht="12.75">
      <c r="A29" s="87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92" t="s">
        <v>64</v>
      </c>
      <c r="AY29" s="93"/>
      <c r="AZ29" s="93"/>
      <c r="BA29" s="93"/>
      <c r="BB29" s="93"/>
      <c r="BC29" s="94"/>
      <c r="BD29" s="95" t="s">
        <v>65</v>
      </c>
      <c r="BE29" s="93"/>
      <c r="BF29" s="93"/>
      <c r="BG29" s="93"/>
      <c r="BH29" s="93"/>
      <c r="BI29" s="93"/>
      <c r="BJ29" s="36"/>
      <c r="BK29" s="36"/>
      <c r="BL29" s="36"/>
      <c r="BM29" s="36"/>
      <c r="BN29" s="36"/>
      <c r="BO29" s="37">
        <f t="shared" si="0"/>
        <v>0</v>
      </c>
      <c r="BP29" s="35">
        <f t="shared" si="1"/>
        <v>0</v>
      </c>
    </row>
    <row r="30" spans="1:68" s="21" customFormat="1" ht="12.75">
      <c r="A30" s="87" t="s">
        <v>72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92" t="s">
        <v>66</v>
      </c>
      <c r="AY30" s="93"/>
      <c r="AZ30" s="93"/>
      <c r="BA30" s="93"/>
      <c r="BB30" s="93"/>
      <c r="BC30" s="94"/>
      <c r="BD30" s="95" t="s">
        <v>69</v>
      </c>
      <c r="BE30" s="93"/>
      <c r="BF30" s="93"/>
      <c r="BG30" s="93"/>
      <c r="BH30" s="93"/>
      <c r="BI30" s="93"/>
      <c r="BJ30" s="36"/>
      <c r="BK30" s="36"/>
      <c r="BL30" s="36"/>
      <c r="BM30" s="36"/>
      <c r="BN30" s="36"/>
      <c r="BO30" s="38">
        <f t="shared" si="0"/>
        <v>0</v>
      </c>
      <c r="BP30" s="35">
        <f t="shared" si="1"/>
        <v>0</v>
      </c>
    </row>
    <row r="31" spans="1:68" s="21" customFormat="1" ht="12.75">
      <c r="A31" s="87" t="s">
        <v>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92" t="s">
        <v>67</v>
      </c>
      <c r="AY31" s="93"/>
      <c r="AZ31" s="93"/>
      <c r="BA31" s="93"/>
      <c r="BB31" s="93"/>
      <c r="BC31" s="94"/>
      <c r="BD31" s="95" t="s">
        <v>70</v>
      </c>
      <c r="BE31" s="93"/>
      <c r="BF31" s="93"/>
      <c r="BG31" s="93"/>
      <c r="BH31" s="93"/>
      <c r="BI31" s="93"/>
      <c r="BJ31" s="36"/>
      <c r="BK31" s="36"/>
      <c r="BL31" s="36"/>
      <c r="BM31" s="36"/>
      <c r="BN31" s="36"/>
      <c r="BO31" s="37">
        <f t="shared" si="0"/>
        <v>0</v>
      </c>
      <c r="BP31" s="35">
        <f t="shared" si="1"/>
        <v>0</v>
      </c>
    </row>
    <row r="32" spans="1:68" s="21" customFormat="1" ht="12.75">
      <c r="A32" s="87" t="s">
        <v>74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92" t="s">
        <v>68</v>
      </c>
      <c r="AY32" s="93"/>
      <c r="AZ32" s="93"/>
      <c r="BA32" s="93"/>
      <c r="BB32" s="93"/>
      <c r="BC32" s="94"/>
      <c r="BD32" s="95" t="s">
        <v>71</v>
      </c>
      <c r="BE32" s="93"/>
      <c r="BF32" s="93"/>
      <c r="BG32" s="93"/>
      <c r="BH32" s="93"/>
      <c r="BI32" s="93"/>
      <c r="BJ32" s="36"/>
      <c r="BK32" s="36"/>
      <c r="BL32" s="36"/>
      <c r="BM32" s="36"/>
      <c r="BN32" s="36"/>
      <c r="BO32" s="38">
        <f t="shared" si="0"/>
        <v>0</v>
      </c>
      <c r="BP32" s="35">
        <f t="shared" si="1"/>
        <v>0</v>
      </c>
    </row>
    <row r="33" spans="1:68" s="21" customFormat="1" ht="12.75">
      <c r="A33" s="96" t="s">
        <v>227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 t="s">
        <v>75</v>
      </c>
      <c r="AY33" s="98"/>
      <c r="AZ33" s="98"/>
      <c r="BA33" s="98"/>
      <c r="BB33" s="98"/>
      <c r="BC33" s="99"/>
      <c r="BD33" s="100" t="s">
        <v>76</v>
      </c>
      <c r="BE33" s="98"/>
      <c r="BF33" s="98"/>
      <c r="BG33" s="98"/>
      <c r="BH33" s="98"/>
      <c r="BI33" s="98"/>
      <c r="BJ33" s="32">
        <f>BJ34+BJ35+BJ36+BJ37</f>
        <v>3623879.47</v>
      </c>
      <c r="BK33" s="32">
        <f>BK34+BK35+BK36+BK37</f>
        <v>3189879.47</v>
      </c>
      <c r="BL33" s="32">
        <f>BL34+BL35+BL36+BL37</f>
        <v>0</v>
      </c>
      <c r="BM33" s="32">
        <f>BM34+BM35+BM36+BM37</f>
        <v>0</v>
      </c>
      <c r="BN33" s="32">
        <f>BN34+BN35+BN36+BN37</f>
        <v>0</v>
      </c>
      <c r="BO33" s="37">
        <f t="shared" si="0"/>
        <v>3189879.47</v>
      </c>
      <c r="BP33" s="35">
        <f t="shared" si="1"/>
        <v>434000</v>
      </c>
    </row>
    <row r="34" spans="1:68" s="21" customFormat="1" ht="27.75" customHeight="1">
      <c r="A34" s="87" t="s">
        <v>77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92" t="s">
        <v>36</v>
      </c>
      <c r="AY34" s="93"/>
      <c r="AZ34" s="93"/>
      <c r="BA34" s="93"/>
      <c r="BB34" s="93"/>
      <c r="BC34" s="94"/>
      <c r="BD34" s="95" t="s">
        <v>76</v>
      </c>
      <c r="BE34" s="93"/>
      <c r="BF34" s="93"/>
      <c r="BG34" s="93"/>
      <c r="BH34" s="93"/>
      <c r="BI34" s="93"/>
      <c r="BJ34" s="36"/>
      <c r="BK34" s="36"/>
      <c r="BL34" s="36"/>
      <c r="BM34" s="36"/>
      <c r="BN34" s="36"/>
      <c r="BO34" s="38">
        <f t="shared" si="0"/>
        <v>0</v>
      </c>
      <c r="BP34" s="35">
        <f t="shared" si="1"/>
        <v>0</v>
      </c>
    </row>
    <row r="35" spans="1:68" s="21" customFormat="1" ht="14.25" customHeight="1">
      <c r="A35" s="87" t="s">
        <v>221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92" t="s">
        <v>78</v>
      </c>
      <c r="AY35" s="93"/>
      <c r="AZ35" s="93"/>
      <c r="BA35" s="93"/>
      <c r="BB35" s="93"/>
      <c r="BC35" s="94"/>
      <c r="BD35" s="95" t="s">
        <v>76</v>
      </c>
      <c r="BE35" s="93"/>
      <c r="BF35" s="93"/>
      <c r="BG35" s="93"/>
      <c r="BH35" s="93"/>
      <c r="BI35" s="93"/>
      <c r="BJ35" s="36">
        <v>3623879.47</v>
      </c>
      <c r="BK35" s="36">
        <v>3189879.47</v>
      </c>
      <c r="BL35" s="36"/>
      <c r="BM35" s="36"/>
      <c r="BN35" s="36"/>
      <c r="BO35" s="37">
        <f t="shared" si="0"/>
        <v>3189879.47</v>
      </c>
      <c r="BP35" s="35">
        <f t="shared" si="1"/>
        <v>434000</v>
      </c>
    </row>
    <row r="36" spans="1:68" s="21" customFormat="1" ht="15.75" customHeight="1">
      <c r="A36" s="87" t="s">
        <v>80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92" t="s">
        <v>79</v>
      </c>
      <c r="AY36" s="93"/>
      <c r="AZ36" s="93"/>
      <c r="BA36" s="93"/>
      <c r="BB36" s="93"/>
      <c r="BC36" s="94"/>
      <c r="BD36" s="95" t="s">
        <v>76</v>
      </c>
      <c r="BE36" s="93"/>
      <c r="BF36" s="93"/>
      <c r="BG36" s="93"/>
      <c r="BH36" s="93"/>
      <c r="BI36" s="93"/>
      <c r="BJ36" s="36"/>
      <c r="BK36" s="36"/>
      <c r="BL36" s="36"/>
      <c r="BM36" s="36"/>
      <c r="BN36" s="36"/>
      <c r="BO36" s="37">
        <f t="shared" si="0"/>
        <v>0</v>
      </c>
      <c r="BP36" s="35">
        <f t="shared" si="1"/>
        <v>0</v>
      </c>
    </row>
    <row r="37" spans="1:68" s="21" customFormat="1" ht="13.5" thickBot="1">
      <c r="A37" s="87" t="s">
        <v>81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 t="s">
        <v>82</v>
      </c>
      <c r="AY37" s="89"/>
      <c r="AZ37" s="89"/>
      <c r="BA37" s="89"/>
      <c r="BB37" s="89"/>
      <c r="BC37" s="90"/>
      <c r="BD37" s="91" t="s">
        <v>76</v>
      </c>
      <c r="BE37" s="89"/>
      <c r="BF37" s="89"/>
      <c r="BG37" s="89"/>
      <c r="BH37" s="89"/>
      <c r="BI37" s="89"/>
      <c r="BJ37" s="40"/>
      <c r="BK37" s="40"/>
      <c r="BL37" s="40"/>
      <c r="BM37" s="40"/>
      <c r="BN37" s="40"/>
      <c r="BO37" s="41">
        <f t="shared" si="0"/>
        <v>0</v>
      </c>
      <c r="BP37" s="35">
        <f t="shared" si="1"/>
        <v>0</v>
      </c>
    </row>
    <row r="38" spans="1:68" ht="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83" t="s">
        <v>83</v>
      </c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42"/>
    </row>
    <row r="39" spans="1:68" ht="3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11.25">
      <c r="A40" s="80" t="s">
        <v>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1"/>
      <c r="AX40" s="71" t="s">
        <v>1</v>
      </c>
      <c r="AY40" s="72"/>
      <c r="AZ40" s="72"/>
      <c r="BA40" s="72"/>
      <c r="BB40" s="72"/>
      <c r="BC40" s="73"/>
      <c r="BD40" s="71" t="s">
        <v>2</v>
      </c>
      <c r="BE40" s="72"/>
      <c r="BF40" s="72"/>
      <c r="BG40" s="72"/>
      <c r="BH40" s="72"/>
      <c r="BI40" s="72"/>
      <c r="BJ40" s="71" t="s">
        <v>3</v>
      </c>
      <c r="BK40" s="110" t="s">
        <v>9</v>
      </c>
      <c r="BL40" s="107"/>
      <c r="BM40" s="107"/>
      <c r="BN40" s="107"/>
      <c r="BO40" s="107"/>
      <c r="BP40" s="71" t="s">
        <v>10</v>
      </c>
    </row>
    <row r="41" spans="1:68" ht="24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9"/>
      <c r="AX41" s="74"/>
      <c r="AY41" s="75"/>
      <c r="AZ41" s="75"/>
      <c r="BA41" s="75"/>
      <c r="BB41" s="75"/>
      <c r="BC41" s="76"/>
      <c r="BD41" s="74"/>
      <c r="BE41" s="75"/>
      <c r="BF41" s="75"/>
      <c r="BG41" s="75"/>
      <c r="BH41" s="75"/>
      <c r="BI41" s="75"/>
      <c r="BJ41" s="74"/>
      <c r="BK41" s="44" t="s">
        <v>4</v>
      </c>
      <c r="BL41" s="44" t="s">
        <v>5</v>
      </c>
      <c r="BM41" s="44" t="s">
        <v>6</v>
      </c>
      <c r="BN41" s="44" t="s">
        <v>7</v>
      </c>
      <c r="BO41" s="44" t="s">
        <v>8</v>
      </c>
      <c r="BP41" s="74"/>
    </row>
    <row r="42" spans="1:68" ht="12" thickBot="1">
      <c r="A42" s="107">
        <v>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8"/>
      <c r="AX42" s="109">
        <v>2</v>
      </c>
      <c r="AY42" s="80"/>
      <c r="AZ42" s="80"/>
      <c r="BA42" s="80"/>
      <c r="BB42" s="80"/>
      <c r="BC42" s="81"/>
      <c r="BD42" s="109">
        <v>3</v>
      </c>
      <c r="BE42" s="80"/>
      <c r="BF42" s="80"/>
      <c r="BG42" s="80"/>
      <c r="BH42" s="80"/>
      <c r="BI42" s="80"/>
      <c r="BJ42" s="45">
        <v>4</v>
      </c>
      <c r="BK42" s="45">
        <v>5</v>
      </c>
      <c r="BL42" s="45">
        <v>6</v>
      </c>
      <c r="BM42" s="45">
        <v>7</v>
      </c>
      <c r="BN42" s="45">
        <v>8</v>
      </c>
      <c r="BO42" s="45">
        <v>9</v>
      </c>
      <c r="BP42" s="43">
        <v>10</v>
      </c>
    </row>
    <row r="43" spans="1:68" s="20" customFormat="1" ht="18" customHeight="1">
      <c r="A43" s="102" t="s">
        <v>242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3" t="s">
        <v>84</v>
      </c>
      <c r="AY43" s="104"/>
      <c r="AZ43" s="104"/>
      <c r="BA43" s="104"/>
      <c r="BB43" s="104"/>
      <c r="BC43" s="105"/>
      <c r="BD43" s="106" t="s">
        <v>53</v>
      </c>
      <c r="BE43" s="104"/>
      <c r="BF43" s="104"/>
      <c r="BG43" s="104"/>
      <c r="BH43" s="104"/>
      <c r="BI43" s="104"/>
      <c r="BJ43" s="28">
        <f>BJ44+BJ48+BJ55+BJ58+BJ66+BJ69+BJ72+BJ73+BJ78</f>
        <v>3623879.47</v>
      </c>
      <c r="BK43" s="28">
        <f>BK44+BK48+BK55+BK58+BK66+BK69+BK72+BK73+BK78</f>
        <v>3189879.47</v>
      </c>
      <c r="BL43" s="28">
        <f>BL44+BL48+BL55+BL58+BL66+BL69+BL72+BL73+BL78</f>
        <v>0</v>
      </c>
      <c r="BM43" s="28">
        <f>BM44+BM48+BM55+BM58+BM66+BM69+BM72+BM73+BM78</f>
        <v>0</v>
      </c>
      <c r="BN43" s="28">
        <f>BN44+BN48+BN55+BN58+BN66+BN69+BN72+BN73+BN78</f>
        <v>0</v>
      </c>
      <c r="BO43" s="30">
        <f aca="true" t="shared" si="2" ref="BO43:BO60">BK43+BN43+BM43+BL43</f>
        <v>3189879.47</v>
      </c>
      <c r="BP43" s="31">
        <f aca="true" t="shared" si="3" ref="BP43:BP60">BJ43-BO43</f>
        <v>434000</v>
      </c>
    </row>
    <row r="44" spans="1:68" ht="27.75" customHeight="1">
      <c r="A44" s="101" t="s">
        <v>230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92" t="s">
        <v>85</v>
      </c>
      <c r="AY44" s="93"/>
      <c r="AZ44" s="93"/>
      <c r="BA44" s="93"/>
      <c r="BB44" s="93"/>
      <c r="BC44" s="94"/>
      <c r="BD44" s="95" t="s">
        <v>86</v>
      </c>
      <c r="BE44" s="93"/>
      <c r="BF44" s="93"/>
      <c r="BG44" s="93"/>
      <c r="BH44" s="93"/>
      <c r="BI44" s="93"/>
      <c r="BJ44" s="35">
        <f>BJ45+BJ46+BJ47</f>
        <v>441629.47000000003</v>
      </c>
      <c r="BK44" s="35">
        <f>BK45+BK46+BK47</f>
        <v>441629.47000000003</v>
      </c>
      <c r="BL44" s="35">
        <f>BL45+BL46+BL47</f>
        <v>0</v>
      </c>
      <c r="BM44" s="35">
        <f>BM45+BM46+BM47</f>
        <v>0</v>
      </c>
      <c r="BN44" s="35">
        <f>BN45+BN46+BN47</f>
        <v>0</v>
      </c>
      <c r="BO44" s="37">
        <f t="shared" si="2"/>
        <v>441629.47000000003</v>
      </c>
      <c r="BP44" s="35">
        <f t="shared" si="3"/>
        <v>0</v>
      </c>
    </row>
    <row r="45" spans="1:68" ht="12.75">
      <c r="A45" s="87" t="s">
        <v>87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92" t="s">
        <v>88</v>
      </c>
      <c r="AY45" s="93"/>
      <c r="AZ45" s="93"/>
      <c r="BA45" s="93"/>
      <c r="BB45" s="93"/>
      <c r="BC45" s="94"/>
      <c r="BD45" s="95" t="s">
        <v>89</v>
      </c>
      <c r="BE45" s="93"/>
      <c r="BF45" s="93"/>
      <c r="BG45" s="93"/>
      <c r="BH45" s="93"/>
      <c r="BI45" s="93"/>
      <c r="BJ45" s="36">
        <v>339193.09</v>
      </c>
      <c r="BK45" s="36">
        <v>339193.09</v>
      </c>
      <c r="BL45" s="36"/>
      <c r="BM45" s="36"/>
      <c r="BN45" s="36"/>
      <c r="BO45" s="37">
        <f t="shared" si="2"/>
        <v>339193.09</v>
      </c>
      <c r="BP45" s="35">
        <f t="shared" si="3"/>
        <v>0</v>
      </c>
    </row>
    <row r="46" spans="1:68" ht="12.75">
      <c r="A46" s="87" t="s">
        <v>90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92" t="s">
        <v>91</v>
      </c>
      <c r="AY46" s="93"/>
      <c r="AZ46" s="93"/>
      <c r="BA46" s="93"/>
      <c r="BB46" s="93"/>
      <c r="BC46" s="94"/>
      <c r="BD46" s="95" t="s">
        <v>92</v>
      </c>
      <c r="BE46" s="93"/>
      <c r="BF46" s="93"/>
      <c r="BG46" s="93"/>
      <c r="BH46" s="93"/>
      <c r="BI46" s="93"/>
      <c r="BJ46" s="36"/>
      <c r="BK46" s="36"/>
      <c r="BL46" s="36"/>
      <c r="BM46" s="36"/>
      <c r="BN46" s="36"/>
      <c r="BO46" s="37">
        <f t="shared" si="2"/>
        <v>0</v>
      </c>
      <c r="BP46" s="35">
        <f t="shared" si="3"/>
        <v>0</v>
      </c>
    </row>
    <row r="47" spans="1:68" ht="12.75">
      <c r="A47" s="87" t="s">
        <v>93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92" t="s">
        <v>94</v>
      </c>
      <c r="AY47" s="93"/>
      <c r="AZ47" s="93"/>
      <c r="BA47" s="93"/>
      <c r="BB47" s="93"/>
      <c r="BC47" s="94"/>
      <c r="BD47" s="95" t="s">
        <v>95</v>
      </c>
      <c r="BE47" s="93"/>
      <c r="BF47" s="93"/>
      <c r="BG47" s="93"/>
      <c r="BH47" s="93"/>
      <c r="BI47" s="93"/>
      <c r="BJ47" s="36">
        <v>102436.38</v>
      </c>
      <c r="BK47" s="36">
        <v>102436.38</v>
      </c>
      <c r="BL47" s="36"/>
      <c r="BM47" s="36"/>
      <c r="BN47" s="36"/>
      <c r="BO47" s="37">
        <f t="shared" si="2"/>
        <v>102436.38</v>
      </c>
      <c r="BP47" s="35">
        <f t="shared" si="3"/>
        <v>0</v>
      </c>
    </row>
    <row r="48" spans="1:68" ht="18" customHeight="1">
      <c r="A48" s="96" t="s">
        <v>228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 t="s">
        <v>96</v>
      </c>
      <c r="AY48" s="98"/>
      <c r="AZ48" s="98"/>
      <c r="BA48" s="98"/>
      <c r="BB48" s="98"/>
      <c r="BC48" s="99"/>
      <c r="BD48" s="100" t="s">
        <v>97</v>
      </c>
      <c r="BE48" s="98"/>
      <c r="BF48" s="98"/>
      <c r="BG48" s="98"/>
      <c r="BH48" s="98"/>
      <c r="BI48" s="98"/>
      <c r="BJ48" s="32">
        <f>BJ49+BJ50+BJ51+BJ52+BJ53+BJ54</f>
        <v>2137750</v>
      </c>
      <c r="BK48" s="32">
        <f>BK49+BK50+BK51+BK52+BK53+BK54</f>
        <v>1703750</v>
      </c>
      <c r="BL48" s="32">
        <f>BL49+BL50+BL51+BL52+BL53+BL54</f>
        <v>0</v>
      </c>
      <c r="BM48" s="32">
        <f>BM49+BM50+BM51+BM52+BM53+BM54</f>
        <v>0</v>
      </c>
      <c r="BN48" s="32">
        <f>BN49+BN50+BN51+BN52+BN53+BN54</f>
        <v>0</v>
      </c>
      <c r="BO48" s="37">
        <f t="shared" si="2"/>
        <v>1703750</v>
      </c>
      <c r="BP48" s="35">
        <f t="shared" si="3"/>
        <v>434000</v>
      </c>
    </row>
    <row r="49" spans="1:68" ht="12.75">
      <c r="A49" s="87" t="s">
        <v>98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92" t="s">
        <v>99</v>
      </c>
      <c r="AY49" s="93"/>
      <c r="AZ49" s="93"/>
      <c r="BA49" s="93"/>
      <c r="BB49" s="93"/>
      <c r="BC49" s="94"/>
      <c r="BD49" s="95" t="s">
        <v>100</v>
      </c>
      <c r="BE49" s="93"/>
      <c r="BF49" s="93"/>
      <c r="BG49" s="93"/>
      <c r="BH49" s="93"/>
      <c r="BI49" s="93"/>
      <c r="BJ49" s="36"/>
      <c r="BK49" s="36"/>
      <c r="BL49" s="36"/>
      <c r="BM49" s="36"/>
      <c r="BN49" s="36"/>
      <c r="BO49" s="37">
        <f t="shared" si="2"/>
        <v>0</v>
      </c>
      <c r="BP49" s="35">
        <f t="shared" si="3"/>
        <v>0</v>
      </c>
    </row>
    <row r="50" spans="1:68" ht="12.75">
      <c r="A50" s="87" t="s">
        <v>101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92" t="s">
        <v>102</v>
      </c>
      <c r="AY50" s="93"/>
      <c r="AZ50" s="93"/>
      <c r="BA50" s="93"/>
      <c r="BB50" s="93"/>
      <c r="BC50" s="94"/>
      <c r="BD50" s="95" t="s">
        <v>103</v>
      </c>
      <c r="BE50" s="93"/>
      <c r="BF50" s="93"/>
      <c r="BG50" s="93"/>
      <c r="BH50" s="93"/>
      <c r="BI50" s="93"/>
      <c r="BJ50" s="36"/>
      <c r="BK50" s="36"/>
      <c r="BL50" s="36"/>
      <c r="BM50" s="36"/>
      <c r="BN50" s="36"/>
      <c r="BO50" s="37">
        <f t="shared" si="2"/>
        <v>0</v>
      </c>
      <c r="BP50" s="35">
        <f t="shared" si="3"/>
        <v>0</v>
      </c>
    </row>
    <row r="51" spans="1:68" ht="12.75">
      <c r="A51" s="87" t="s">
        <v>104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92" t="s">
        <v>105</v>
      </c>
      <c r="AY51" s="93"/>
      <c r="AZ51" s="93"/>
      <c r="BA51" s="93"/>
      <c r="BB51" s="93"/>
      <c r="BC51" s="94"/>
      <c r="BD51" s="95" t="s">
        <v>106</v>
      </c>
      <c r="BE51" s="93"/>
      <c r="BF51" s="93"/>
      <c r="BG51" s="93"/>
      <c r="BH51" s="93"/>
      <c r="BI51" s="93"/>
      <c r="BJ51" s="36"/>
      <c r="BK51" s="36"/>
      <c r="BL51" s="36"/>
      <c r="BM51" s="36"/>
      <c r="BN51" s="36"/>
      <c r="BO51" s="37">
        <f t="shared" si="2"/>
        <v>0</v>
      </c>
      <c r="BP51" s="35">
        <f t="shared" si="3"/>
        <v>0</v>
      </c>
    </row>
    <row r="52" spans="1:68" ht="12.75">
      <c r="A52" s="87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92" t="s">
        <v>108</v>
      </c>
      <c r="AY52" s="93"/>
      <c r="AZ52" s="93"/>
      <c r="BA52" s="93"/>
      <c r="BB52" s="93"/>
      <c r="BC52" s="94"/>
      <c r="BD52" s="95" t="s">
        <v>109</v>
      </c>
      <c r="BE52" s="93"/>
      <c r="BF52" s="93"/>
      <c r="BG52" s="93"/>
      <c r="BH52" s="93"/>
      <c r="BI52" s="93"/>
      <c r="BJ52" s="36"/>
      <c r="BK52" s="36"/>
      <c r="BL52" s="36"/>
      <c r="BM52" s="36"/>
      <c r="BN52" s="36"/>
      <c r="BO52" s="37">
        <f t="shared" si="2"/>
        <v>0</v>
      </c>
      <c r="BP52" s="35">
        <f t="shared" si="3"/>
        <v>0</v>
      </c>
    </row>
    <row r="53" spans="1:68" ht="13.5" customHeight="1">
      <c r="A53" s="87" t="s">
        <v>110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92" t="s">
        <v>111</v>
      </c>
      <c r="AY53" s="93"/>
      <c r="AZ53" s="93"/>
      <c r="BA53" s="93"/>
      <c r="BB53" s="93"/>
      <c r="BC53" s="94"/>
      <c r="BD53" s="95" t="s">
        <v>112</v>
      </c>
      <c r="BE53" s="93"/>
      <c r="BF53" s="93"/>
      <c r="BG53" s="93"/>
      <c r="BH53" s="93"/>
      <c r="BI53" s="93"/>
      <c r="BJ53" s="36">
        <f>1570000+434000</f>
        <v>2004000</v>
      </c>
      <c r="BK53" s="36">
        <v>1570000</v>
      </c>
      <c r="BL53" s="36"/>
      <c r="BM53" s="36"/>
      <c r="BN53" s="36"/>
      <c r="BO53" s="37">
        <f t="shared" si="2"/>
        <v>1570000</v>
      </c>
      <c r="BP53" s="35">
        <f t="shared" si="3"/>
        <v>434000</v>
      </c>
    </row>
    <row r="54" spans="1:68" ht="12.75">
      <c r="A54" s="87" t="s">
        <v>113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92" t="s">
        <v>114</v>
      </c>
      <c r="AY54" s="93"/>
      <c r="AZ54" s="93"/>
      <c r="BA54" s="93"/>
      <c r="BB54" s="93"/>
      <c r="BC54" s="94"/>
      <c r="BD54" s="95" t="s">
        <v>115</v>
      </c>
      <c r="BE54" s="93"/>
      <c r="BF54" s="93"/>
      <c r="BG54" s="93"/>
      <c r="BH54" s="93"/>
      <c r="BI54" s="93"/>
      <c r="BJ54" s="36">
        <v>133750</v>
      </c>
      <c r="BK54" s="36">
        <v>133750</v>
      </c>
      <c r="BL54" s="36"/>
      <c r="BM54" s="36"/>
      <c r="BN54" s="36"/>
      <c r="BO54" s="37">
        <f t="shared" si="2"/>
        <v>133750</v>
      </c>
      <c r="BP54" s="35">
        <f t="shared" si="3"/>
        <v>0</v>
      </c>
    </row>
    <row r="55" spans="1:68" ht="23.25" customHeight="1">
      <c r="A55" s="96" t="s">
        <v>229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7" t="s">
        <v>116</v>
      </c>
      <c r="AY55" s="98"/>
      <c r="AZ55" s="98"/>
      <c r="BA55" s="98"/>
      <c r="BB55" s="98"/>
      <c r="BC55" s="99"/>
      <c r="BD55" s="100" t="s">
        <v>117</v>
      </c>
      <c r="BE55" s="98"/>
      <c r="BF55" s="98"/>
      <c r="BG55" s="98"/>
      <c r="BH55" s="98"/>
      <c r="BI55" s="98"/>
      <c r="BJ55" s="32">
        <f>BJ56+BJ57</f>
        <v>0</v>
      </c>
      <c r="BK55" s="32">
        <f>BK56+BK57</f>
        <v>0</v>
      </c>
      <c r="BL55" s="32">
        <f>BL56+BL57</f>
        <v>0</v>
      </c>
      <c r="BM55" s="32">
        <f>BM56+BM57</f>
        <v>0</v>
      </c>
      <c r="BN55" s="32">
        <f>BN56+BN57</f>
        <v>0</v>
      </c>
      <c r="BO55" s="37">
        <f t="shared" si="2"/>
        <v>0</v>
      </c>
      <c r="BP55" s="35">
        <f t="shared" si="3"/>
        <v>0</v>
      </c>
    </row>
    <row r="56" spans="1:68" ht="26.25" customHeight="1">
      <c r="A56" s="87" t="s">
        <v>118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92" t="s">
        <v>119</v>
      </c>
      <c r="AY56" s="93"/>
      <c r="AZ56" s="93"/>
      <c r="BA56" s="93"/>
      <c r="BB56" s="93"/>
      <c r="BC56" s="94"/>
      <c r="BD56" s="95" t="s">
        <v>120</v>
      </c>
      <c r="BE56" s="93"/>
      <c r="BF56" s="93"/>
      <c r="BG56" s="93"/>
      <c r="BH56" s="93"/>
      <c r="BI56" s="93"/>
      <c r="BJ56" s="36"/>
      <c r="BK56" s="36"/>
      <c r="BL56" s="36"/>
      <c r="BM56" s="36"/>
      <c r="BN56" s="36"/>
      <c r="BO56" s="37">
        <f t="shared" si="2"/>
        <v>0</v>
      </c>
      <c r="BP56" s="35">
        <f t="shared" si="3"/>
        <v>0</v>
      </c>
    </row>
    <row r="57" spans="1:68" ht="27.75" customHeight="1">
      <c r="A57" s="87" t="s">
        <v>121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92" t="s">
        <v>122</v>
      </c>
      <c r="AY57" s="93"/>
      <c r="AZ57" s="93"/>
      <c r="BA57" s="93"/>
      <c r="BB57" s="93"/>
      <c r="BC57" s="94"/>
      <c r="BD57" s="95" t="s">
        <v>123</v>
      </c>
      <c r="BE57" s="93"/>
      <c r="BF57" s="93"/>
      <c r="BG57" s="93"/>
      <c r="BH57" s="93"/>
      <c r="BI57" s="93"/>
      <c r="BJ57" s="36"/>
      <c r="BK57" s="36"/>
      <c r="BL57" s="36"/>
      <c r="BM57" s="36"/>
      <c r="BN57" s="36"/>
      <c r="BO57" s="37">
        <f t="shared" si="2"/>
        <v>0</v>
      </c>
      <c r="BP57" s="35">
        <f t="shared" si="3"/>
        <v>0</v>
      </c>
    </row>
    <row r="58" spans="1:68" ht="18.75" customHeight="1">
      <c r="A58" s="96" t="s">
        <v>231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7" t="s">
        <v>86</v>
      </c>
      <c r="AY58" s="98"/>
      <c r="AZ58" s="98"/>
      <c r="BA58" s="98"/>
      <c r="BB58" s="98"/>
      <c r="BC58" s="99"/>
      <c r="BD58" s="100" t="s">
        <v>124</v>
      </c>
      <c r="BE58" s="98"/>
      <c r="BF58" s="98"/>
      <c r="BG58" s="98"/>
      <c r="BH58" s="98"/>
      <c r="BI58" s="98"/>
      <c r="BJ58" s="32">
        <f>BJ59+BJ60</f>
        <v>0</v>
      </c>
      <c r="BK58" s="32">
        <f>BK59+BK60</f>
        <v>0</v>
      </c>
      <c r="BL58" s="32">
        <f>BL59+BL60</f>
        <v>0</v>
      </c>
      <c r="BM58" s="32">
        <f>BM59+BM60</f>
        <v>0</v>
      </c>
      <c r="BN58" s="32">
        <f>BN59+BN60</f>
        <v>0</v>
      </c>
      <c r="BO58" s="37">
        <f t="shared" si="2"/>
        <v>0</v>
      </c>
      <c r="BP58" s="35">
        <f t="shared" si="3"/>
        <v>0</v>
      </c>
    </row>
    <row r="59" spans="1:68" ht="25.5" customHeight="1">
      <c r="A59" s="87" t="s">
        <v>125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92" t="s">
        <v>89</v>
      </c>
      <c r="AY59" s="93"/>
      <c r="AZ59" s="93"/>
      <c r="BA59" s="93"/>
      <c r="BB59" s="93"/>
      <c r="BC59" s="94"/>
      <c r="BD59" s="95" t="s">
        <v>126</v>
      </c>
      <c r="BE59" s="93"/>
      <c r="BF59" s="93"/>
      <c r="BG59" s="93"/>
      <c r="BH59" s="93"/>
      <c r="BI59" s="93"/>
      <c r="BJ59" s="36"/>
      <c r="BK59" s="36"/>
      <c r="BL59" s="36"/>
      <c r="BM59" s="36"/>
      <c r="BN59" s="36"/>
      <c r="BO59" s="37">
        <f t="shared" si="2"/>
        <v>0</v>
      </c>
      <c r="BP59" s="35">
        <f t="shared" si="3"/>
        <v>0</v>
      </c>
    </row>
    <row r="60" spans="1:68" ht="50.25" customHeight="1" thickBot="1">
      <c r="A60" s="85" t="s">
        <v>128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6"/>
      <c r="AX60" s="88" t="s">
        <v>92</v>
      </c>
      <c r="AY60" s="89"/>
      <c r="AZ60" s="89"/>
      <c r="BA60" s="89"/>
      <c r="BB60" s="89"/>
      <c r="BC60" s="90"/>
      <c r="BD60" s="91" t="s">
        <v>127</v>
      </c>
      <c r="BE60" s="89"/>
      <c r="BF60" s="89"/>
      <c r="BG60" s="89"/>
      <c r="BH60" s="89"/>
      <c r="BI60" s="89"/>
      <c r="BJ60" s="40"/>
      <c r="BK60" s="40"/>
      <c r="BL60" s="40"/>
      <c r="BM60" s="40"/>
      <c r="BN60" s="40"/>
      <c r="BO60" s="37">
        <f t="shared" si="2"/>
        <v>0</v>
      </c>
      <c r="BP60" s="35">
        <f t="shared" si="3"/>
        <v>0</v>
      </c>
    </row>
    <row r="61" spans="1:68" ht="11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1:68" ht="3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1:68" ht="11.25">
      <c r="A63" s="80" t="s">
        <v>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1"/>
      <c r="AX63" s="71" t="s">
        <v>1</v>
      </c>
      <c r="AY63" s="72"/>
      <c r="AZ63" s="72"/>
      <c r="BA63" s="72"/>
      <c r="BB63" s="72"/>
      <c r="BC63" s="73"/>
      <c r="BD63" s="71" t="s">
        <v>2</v>
      </c>
      <c r="BE63" s="72"/>
      <c r="BF63" s="72"/>
      <c r="BG63" s="72"/>
      <c r="BH63" s="72"/>
      <c r="BI63" s="72"/>
      <c r="BJ63" s="71" t="s">
        <v>3</v>
      </c>
      <c r="BK63" s="110" t="s">
        <v>9</v>
      </c>
      <c r="BL63" s="107"/>
      <c r="BM63" s="107"/>
      <c r="BN63" s="107"/>
      <c r="BO63" s="107"/>
      <c r="BP63" s="71" t="s">
        <v>10</v>
      </c>
    </row>
    <row r="64" spans="1:68" ht="24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9"/>
      <c r="AX64" s="74"/>
      <c r="AY64" s="75"/>
      <c r="AZ64" s="75"/>
      <c r="BA64" s="75"/>
      <c r="BB64" s="75"/>
      <c r="BC64" s="76"/>
      <c r="BD64" s="74"/>
      <c r="BE64" s="75"/>
      <c r="BF64" s="75"/>
      <c r="BG64" s="75"/>
      <c r="BH64" s="75"/>
      <c r="BI64" s="75"/>
      <c r="BJ64" s="74"/>
      <c r="BK64" s="44" t="s">
        <v>4</v>
      </c>
      <c r="BL64" s="44" t="s">
        <v>5</v>
      </c>
      <c r="BM64" s="44" t="s">
        <v>6</v>
      </c>
      <c r="BN64" s="44" t="s">
        <v>7</v>
      </c>
      <c r="BO64" s="44" t="s">
        <v>8</v>
      </c>
      <c r="BP64" s="74"/>
    </row>
    <row r="65" spans="1:68" ht="12" thickBot="1">
      <c r="A65" s="107">
        <v>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8"/>
      <c r="AX65" s="109">
        <v>2</v>
      </c>
      <c r="AY65" s="80"/>
      <c r="AZ65" s="80"/>
      <c r="BA65" s="80"/>
      <c r="BB65" s="80"/>
      <c r="BC65" s="81"/>
      <c r="BD65" s="109">
        <v>3</v>
      </c>
      <c r="BE65" s="80"/>
      <c r="BF65" s="80"/>
      <c r="BG65" s="80"/>
      <c r="BH65" s="80"/>
      <c r="BI65" s="80"/>
      <c r="BJ65" s="45">
        <v>4</v>
      </c>
      <c r="BK65" s="45">
        <v>5</v>
      </c>
      <c r="BL65" s="45">
        <v>6</v>
      </c>
      <c r="BM65" s="45">
        <v>7</v>
      </c>
      <c r="BN65" s="45">
        <v>8</v>
      </c>
      <c r="BO65" s="45">
        <v>9</v>
      </c>
      <c r="BP65" s="43">
        <v>10</v>
      </c>
    </row>
    <row r="66" spans="1:68" ht="25.5" customHeight="1">
      <c r="A66" s="96" t="s">
        <v>232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127" t="s">
        <v>117</v>
      </c>
      <c r="AY66" s="128"/>
      <c r="AZ66" s="128"/>
      <c r="BA66" s="128"/>
      <c r="BB66" s="128"/>
      <c r="BC66" s="129"/>
      <c r="BD66" s="130" t="s">
        <v>129</v>
      </c>
      <c r="BE66" s="128"/>
      <c r="BF66" s="128"/>
      <c r="BG66" s="128"/>
      <c r="BH66" s="128"/>
      <c r="BI66" s="128"/>
      <c r="BJ66" s="46">
        <f>BJ67+BJ68</f>
        <v>0</v>
      </c>
      <c r="BK66" s="46">
        <f>BK67+BK68</f>
        <v>0</v>
      </c>
      <c r="BL66" s="46">
        <f>BL67+BL68</f>
        <v>0</v>
      </c>
      <c r="BM66" s="46">
        <f>BM67+BM68</f>
        <v>0</v>
      </c>
      <c r="BN66" s="46">
        <f>BN67+BN68</f>
        <v>0</v>
      </c>
      <c r="BO66" s="37">
        <f aca="true" t="shared" si="4" ref="BO66:BO81">BK66+BN66+BM66+BL66</f>
        <v>0</v>
      </c>
      <c r="BP66" s="35">
        <f aca="true" t="shared" si="5" ref="BP66:BP81">BJ66-BO66</f>
        <v>0</v>
      </c>
    </row>
    <row r="67" spans="1:68" ht="24.75" customHeight="1">
      <c r="A67" s="87" t="s">
        <v>131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92" t="s">
        <v>123</v>
      </c>
      <c r="AY67" s="93"/>
      <c r="AZ67" s="93"/>
      <c r="BA67" s="93"/>
      <c r="BB67" s="93"/>
      <c r="BC67" s="94"/>
      <c r="BD67" s="95" t="s">
        <v>130</v>
      </c>
      <c r="BE67" s="93"/>
      <c r="BF67" s="93"/>
      <c r="BG67" s="93"/>
      <c r="BH67" s="93"/>
      <c r="BI67" s="93"/>
      <c r="BJ67" s="36"/>
      <c r="BK67" s="36"/>
      <c r="BL67" s="36"/>
      <c r="BM67" s="36"/>
      <c r="BN67" s="36"/>
      <c r="BO67" s="37">
        <f t="shared" si="4"/>
        <v>0</v>
      </c>
      <c r="BP67" s="35">
        <f t="shared" si="5"/>
        <v>0</v>
      </c>
    </row>
    <row r="68" spans="1:68" ht="12.75">
      <c r="A68" s="87" t="s">
        <v>134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92" t="s">
        <v>132</v>
      </c>
      <c r="AY68" s="93"/>
      <c r="AZ68" s="93"/>
      <c r="BA68" s="93"/>
      <c r="BB68" s="93"/>
      <c r="BC68" s="94"/>
      <c r="BD68" s="95" t="s">
        <v>133</v>
      </c>
      <c r="BE68" s="93"/>
      <c r="BF68" s="93"/>
      <c r="BG68" s="93"/>
      <c r="BH68" s="93"/>
      <c r="BI68" s="93"/>
      <c r="BJ68" s="36"/>
      <c r="BK68" s="36"/>
      <c r="BL68" s="36"/>
      <c r="BM68" s="36"/>
      <c r="BN68" s="36"/>
      <c r="BO68" s="37">
        <f t="shared" si="4"/>
        <v>0</v>
      </c>
      <c r="BP68" s="35">
        <f t="shared" si="5"/>
        <v>0</v>
      </c>
    </row>
    <row r="69" spans="1:68" ht="18.75" customHeight="1">
      <c r="A69" s="96" t="s">
        <v>233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 t="s">
        <v>124</v>
      </c>
      <c r="AY69" s="98"/>
      <c r="AZ69" s="98"/>
      <c r="BA69" s="98"/>
      <c r="BB69" s="98"/>
      <c r="BC69" s="99"/>
      <c r="BD69" s="100" t="s">
        <v>135</v>
      </c>
      <c r="BE69" s="98"/>
      <c r="BF69" s="98"/>
      <c r="BG69" s="98"/>
      <c r="BH69" s="98"/>
      <c r="BI69" s="98"/>
      <c r="BJ69" s="32">
        <f>BJ70+BJ71</f>
        <v>0</v>
      </c>
      <c r="BK69" s="32">
        <f>BK70+BK71</f>
        <v>0</v>
      </c>
      <c r="BL69" s="32">
        <f>BL70+BL71</f>
        <v>0</v>
      </c>
      <c r="BM69" s="32">
        <f>BM70+BM71</f>
        <v>0</v>
      </c>
      <c r="BN69" s="32">
        <f>BN70+BN71</f>
        <v>0</v>
      </c>
      <c r="BO69" s="37">
        <f t="shared" si="4"/>
        <v>0</v>
      </c>
      <c r="BP69" s="35">
        <f t="shared" si="5"/>
        <v>0</v>
      </c>
    </row>
    <row r="70" spans="1:68" ht="15.75" customHeight="1">
      <c r="A70" s="87" t="s">
        <v>136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92" t="s">
        <v>127</v>
      </c>
      <c r="AY70" s="93"/>
      <c r="AZ70" s="93"/>
      <c r="BA70" s="93"/>
      <c r="BB70" s="93"/>
      <c r="BC70" s="94"/>
      <c r="BD70" s="95" t="s">
        <v>137</v>
      </c>
      <c r="BE70" s="93"/>
      <c r="BF70" s="93"/>
      <c r="BG70" s="93"/>
      <c r="BH70" s="93"/>
      <c r="BI70" s="93"/>
      <c r="BJ70" s="36"/>
      <c r="BK70" s="36"/>
      <c r="BL70" s="36"/>
      <c r="BM70" s="36"/>
      <c r="BN70" s="36"/>
      <c r="BO70" s="37">
        <f t="shared" si="4"/>
        <v>0</v>
      </c>
      <c r="BP70" s="35">
        <f t="shared" si="5"/>
        <v>0</v>
      </c>
    </row>
    <row r="71" spans="1:68" ht="22.5" customHeight="1">
      <c r="A71" s="87" t="s">
        <v>138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92" t="s">
        <v>139</v>
      </c>
      <c r="AY71" s="93"/>
      <c r="AZ71" s="93"/>
      <c r="BA71" s="93"/>
      <c r="BB71" s="93"/>
      <c r="BC71" s="94"/>
      <c r="BD71" s="95" t="s">
        <v>140</v>
      </c>
      <c r="BE71" s="93"/>
      <c r="BF71" s="93"/>
      <c r="BG71" s="93"/>
      <c r="BH71" s="93"/>
      <c r="BI71" s="93"/>
      <c r="BJ71" s="36"/>
      <c r="BK71" s="36"/>
      <c r="BL71" s="36"/>
      <c r="BM71" s="36"/>
      <c r="BN71" s="36"/>
      <c r="BO71" s="37">
        <f t="shared" si="4"/>
        <v>0</v>
      </c>
      <c r="BP71" s="35">
        <f t="shared" si="5"/>
        <v>0</v>
      </c>
    </row>
    <row r="72" spans="1:68" ht="15" customHeight="1">
      <c r="A72" s="96" t="s">
        <v>141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7" t="s">
        <v>129</v>
      </c>
      <c r="AY72" s="98"/>
      <c r="AZ72" s="98"/>
      <c r="BA72" s="98"/>
      <c r="BB72" s="98"/>
      <c r="BC72" s="99"/>
      <c r="BD72" s="100" t="s">
        <v>142</v>
      </c>
      <c r="BE72" s="98"/>
      <c r="BF72" s="98"/>
      <c r="BG72" s="98"/>
      <c r="BH72" s="98"/>
      <c r="BI72" s="98"/>
      <c r="BJ72" s="33"/>
      <c r="BK72" s="33"/>
      <c r="BL72" s="33"/>
      <c r="BM72" s="33"/>
      <c r="BN72" s="33"/>
      <c r="BO72" s="37">
        <f t="shared" si="4"/>
        <v>0</v>
      </c>
      <c r="BP72" s="35">
        <f t="shared" si="5"/>
        <v>0</v>
      </c>
    </row>
    <row r="73" spans="1:68" ht="27.75" customHeight="1">
      <c r="A73" s="96" t="s">
        <v>234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7" t="s">
        <v>135</v>
      </c>
      <c r="AY73" s="98"/>
      <c r="AZ73" s="98"/>
      <c r="BA73" s="98"/>
      <c r="BB73" s="98"/>
      <c r="BC73" s="99"/>
      <c r="BD73" s="100" t="s">
        <v>143</v>
      </c>
      <c r="BE73" s="98"/>
      <c r="BF73" s="98"/>
      <c r="BG73" s="98"/>
      <c r="BH73" s="98"/>
      <c r="BI73" s="98"/>
      <c r="BJ73" s="32">
        <f>BJ74+BJ75+BJ76+BJ77</f>
        <v>1044500</v>
      </c>
      <c r="BK73" s="32">
        <f>BK74+BK75+BK76+BK77</f>
        <v>1044500</v>
      </c>
      <c r="BL73" s="32">
        <f>BL74+BL75+BL76+BL77</f>
        <v>0</v>
      </c>
      <c r="BM73" s="32">
        <f>BM74+BM75+BM76+BM77</f>
        <v>0</v>
      </c>
      <c r="BN73" s="32">
        <f>BN74+BN75+BN76+BN77</f>
        <v>0</v>
      </c>
      <c r="BO73" s="37">
        <f t="shared" si="4"/>
        <v>1044500</v>
      </c>
      <c r="BP73" s="35">
        <f t="shared" si="5"/>
        <v>0</v>
      </c>
    </row>
    <row r="74" spans="1:68" ht="12.75">
      <c r="A74" s="87" t="s">
        <v>144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92" t="s">
        <v>145</v>
      </c>
      <c r="AY74" s="93"/>
      <c r="AZ74" s="93"/>
      <c r="BA74" s="93"/>
      <c r="BB74" s="93"/>
      <c r="BC74" s="94"/>
      <c r="BD74" s="95" t="s">
        <v>146</v>
      </c>
      <c r="BE74" s="93"/>
      <c r="BF74" s="93"/>
      <c r="BG74" s="93"/>
      <c r="BH74" s="93"/>
      <c r="BI74" s="93"/>
      <c r="BJ74" s="36">
        <v>768700</v>
      </c>
      <c r="BK74" s="36">
        <v>768700</v>
      </c>
      <c r="BL74" s="36"/>
      <c r="BM74" s="36"/>
      <c r="BN74" s="36"/>
      <c r="BO74" s="37">
        <f t="shared" si="4"/>
        <v>768700</v>
      </c>
      <c r="BP74" s="35">
        <f t="shared" si="5"/>
        <v>0</v>
      </c>
    </row>
    <row r="75" spans="1:68" ht="12.75">
      <c r="A75" s="87" t="s">
        <v>147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92" t="s">
        <v>137</v>
      </c>
      <c r="AY75" s="93"/>
      <c r="AZ75" s="93"/>
      <c r="BA75" s="93"/>
      <c r="BB75" s="93"/>
      <c r="BC75" s="94"/>
      <c r="BD75" s="95" t="s">
        <v>148</v>
      </c>
      <c r="BE75" s="93"/>
      <c r="BF75" s="93"/>
      <c r="BG75" s="93"/>
      <c r="BH75" s="93"/>
      <c r="BI75" s="93"/>
      <c r="BJ75" s="36"/>
      <c r="BK75" s="36"/>
      <c r="BL75" s="36"/>
      <c r="BM75" s="36"/>
      <c r="BN75" s="36"/>
      <c r="BO75" s="37">
        <f t="shared" si="4"/>
        <v>0</v>
      </c>
      <c r="BP75" s="35">
        <f t="shared" si="5"/>
        <v>0</v>
      </c>
    </row>
    <row r="76" spans="1:68" ht="12.75">
      <c r="A76" s="87" t="s">
        <v>149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92" t="s">
        <v>140</v>
      </c>
      <c r="AY76" s="93"/>
      <c r="AZ76" s="93"/>
      <c r="BA76" s="93"/>
      <c r="BB76" s="93"/>
      <c r="BC76" s="94"/>
      <c r="BD76" s="95" t="s">
        <v>150</v>
      </c>
      <c r="BE76" s="93"/>
      <c r="BF76" s="93"/>
      <c r="BG76" s="93"/>
      <c r="BH76" s="93"/>
      <c r="BI76" s="93"/>
      <c r="BJ76" s="36"/>
      <c r="BK76" s="36"/>
      <c r="BL76" s="36"/>
      <c r="BM76" s="36"/>
      <c r="BN76" s="36"/>
      <c r="BO76" s="37">
        <f t="shared" si="4"/>
        <v>0</v>
      </c>
      <c r="BP76" s="35">
        <f t="shared" si="5"/>
        <v>0</v>
      </c>
    </row>
    <row r="77" spans="1:68" ht="12.75">
      <c r="A77" s="87" t="s">
        <v>151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92" t="s">
        <v>152</v>
      </c>
      <c r="AY77" s="93"/>
      <c r="AZ77" s="93"/>
      <c r="BA77" s="93"/>
      <c r="BB77" s="93"/>
      <c r="BC77" s="94"/>
      <c r="BD77" s="95" t="s">
        <v>153</v>
      </c>
      <c r="BE77" s="93"/>
      <c r="BF77" s="93"/>
      <c r="BG77" s="93"/>
      <c r="BH77" s="93"/>
      <c r="BI77" s="93"/>
      <c r="BJ77" s="36">
        <v>275800</v>
      </c>
      <c r="BK77" s="36">
        <v>275800</v>
      </c>
      <c r="BL77" s="36"/>
      <c r="BM77" s="36"/>
      <c r="BN77" s="36"/>
      <c r="BO77" s="37">
        <f t="shared" si="4"/>
        <v>275800</v>
      </c>
      <c r="BP77" s="35">
        <f t="shared" si="5"/>
        <v>0</v>
      </c>
    </row>
    <row r="78" spans="1:68" ht="29.25" customHeight="1">
      <c r="A78" s="96" t="s">
        <v>235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7" t="s">
        <v>154</v>
      </c>
      <c r="AY78" s="98"/>
      <c r="AZ78" s="98"/>
      <c r="BA78" s="98"/>
      <c r="BB78" s="98"/>
      <c r="BC78" s="99"/>
      <c r="BD78" s="100" t="s">
        <v>155</v>
      </c>
      <c r="BE78" s="98"/>
      <c r="BF78" s="98"/>
      <c r="BG78" s="98"/>
      <c r="BH78" s="98"/>
      <c r="BI78" s="98"/>
      <c r="BJ78" s="32">
        <f>BJ79+BJ80+BJ81</f>
        <v>0</v>
      </c>
      <c r="BK78" s="32">
        <f>BK79+BK80+BK81</f>
        <v>0</v>
      </c>
      <c r="BL78" s="32">
        <f>BL79+BL80+BL81</f>
        <v>0</v>
      </c>
      <c r="BM78" s="32">
        <f>BM79+BM80+BM81</f>
        <v>0</v>
      </c>
      <c r="BN78" s="32">
        <f>BN79+BN80+BN81</f>
        <v>0</v>
      </c>
      <c r="BO78" s="37">
        <f t="shared" si="4"/>
        <v>0</v>
      </c>
      <c r="BP78" s="35">
        <f t="shared" si="5"/>
        <v>0</v>
      </c>
    </row>
    <row r="79" spans="1:68" ht="12.75">
      <c r="A79" s="87" t="s">
        <v>156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92" t="s">
        <v>157</v>
      </c>
      <c r="AY79" s="93"/>
      <c r="AZ79" s="93"/>
      <c r="BA79" s="93"/>
      <c r="BB79" s="93"/>
      <c r="BC79" s="94"/>
      <c r="BD79" s="95" t="s">
        <v>158</v>
      </c>
      <c r="BE79" s="93"/>
      <c r="BF79" s="93"/>
      <c r="BG79" s="93"/>
      <c r="BH79" s="93"/>
      <c r="BI79" s="93"/>
      <c r="BJ79" s="47"/>
      <c r="BK79" s="47"/>
      <c r="BL79" s="47"/>
      <c r="BM79" s="47"/>
      <c r="BN79" s="47"/>
      <c r="BO79" s="37">
        <f t="shared" si="4"/>
        <v>0</v>
      </c>
      <c r="BP79" s="35">
        <f t="shared" si="5"/>
        <v>0</v>
      </c>
    </row>
    <row r="80" spans="1:68" ht="12.75">
      <c r="A80" s="87" t="s">
        <v>159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92" t="s">
        <v>160</v>
      </c>
      <c r="AY80" s="93"/>
      <c r="AZ80" s="93"/>
      <c r="BA80" s="93"/>
      <c r="BB80" s="93"/>
      <c r="BC80" s="94"/>
      <c r="BD80" s="95" t="s">
        <v>161</v>
      </c>
      <c r="BE80" s="93"/>
      <c r="BF80" s="93"/>
      <c r="BG80" s="93"/>
      <c r="BH80" s="93"/>
      <c r="BI80" s="93"/>
      <c r="BJ80" s="36"/>
      <c r="BK80" s="36"/>
      <c r="BL80" s="36"/>
      <c r="BM80" s="36"/>
      <c r="BN80" s="36"/>
      <c r="BO80" s="37">
        <f t="shared" si="4"/>
        <v>0</v>
      </c>
      <c r="BP80" s="35">
        <f t="shared" si="5"/>
        <v>0</v>
      </c>
    </row>
    <row r="81" spans="1:68" ht="13.5" thickBot="1">
      <c r="A81" s="131" t="s">
        <v>162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2" t="s">
        <v>163</v>
      </c>
      <c r="AY81" s="133"/>
      <c r="AZ81" s="133"/>
      <c r="BA81" s="133"/>
      <c r="BB81" s="133"/>
      <c r="BC81" s="134"/>
      <c r="BD81" s="135" t="s">
        <v>164</v>
      </c>
      <c r="BE81" s="133"/>
      <c r="BF81" s="133"/>
      <c r="BG81" s="133"/>
      <c r="BH81" s="133"/>
      <c r="BI81" s="133"/>
      <c r="BJ81" s="48"/>
      <c r="BK81" s="48"/>
      <c r="BL81" s="48"/>
      <c r="BM81" s="48"/>
      <c r="BN81" s="48"/>
      <c r="BO81" s="37">
        <f t="shared" si="4"/>
        <v>0</v>
      </c>
      <c r="BP81" s="35">
        <f t="shared" si="5"/>
        <v>0</v>
      </c>
    </row>
    <row r="82" spans="1:68" ht="9.75" customHeight="1" thickBo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1:68" ht="17.25" customHeight="1">
      <c r="A83" s="142" t="s">
        <v>222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3"/>
      <c r="AX83" s="144" t="s">
        <v>165</v>
      </c>
      <c r="AY83" s="145"/>
      <c r="AZ83" s="145"/>
      <c r="BA83" s="145"/>
      <c r="BB83" s="145"/>
      <c r="BC83" s="146"/>
      <c r="BD83" s="147" t="s">
        <v>53</v>
      </c>
      <c r="BE83" s="145"/>
      <c r="BF83" s="145"/>
      <c r="BG83" s="145"/>
      <c r="BH83" s="145"/>
      <c r="BI83" s="145"/>
      <c r="BJ83" s="49">
        <f aca="true" t="shared" si="6" ref="BJ83:BO83">BJ17-BJ43</f>
        <v>0</v>
      </c>
      <c r="BK83" s="49">
        <f t="shared" si="6"/>
        <v>0</v>
      </c>
      <c r="BL83" s="49">
        <f t="shared" si="6"/>
        <v>0</v>
      </c>
      <c r="BM83" s="49">
        <f t="shared" si="6"/>
        <v>0</v>
      </c>
      <c r="BN83" s="49">
        <f t="shared" si="6"/>
        <v>0</v>
      </c>
      <c r="BO83" s="49">
        <f t="shared" si="6"/>
        <v>0</v>
      </c>
      <c r="BP83" s="49" t="s">
        <v>53</v>
      </c>
    </row>
    <row r="84" spans="1:68" ht="3" customHeight="1" thickBo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7"/>
      <c r="AX84" s="138"/>
      <c r="AY84" s="139"/>
      <c r="AZ84" s="139"/>
      <c r="BA84" s="139"/>
      <c r="BB84" s="139"/>
      <c r="BC84" s="140"/>
      <c r="BD84" s="141"/>
      <c r="BE84" s="139"/>
      <c r="BF84" s="139"/>
      <c r="BG84" s="139"/>
      <c r="BH84" s="139"/>
      <c r="BI84" s="139"/>
      <c r="BJ84" s="50"/>
      <c r="BK84" s="50"/>
      <c r="BL84" s="50"/>
      <c r="BM84" s="50"/>
      <c r="BN84" s="50"/>
      <c r="BO84" s="50"/>
      <c r="BP84" s="50"/>
    </row>
    <row r="85" spans="1:68" ht="1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83" t="s">
        <v>166</v>
      </c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42"/>
    </row>
    <row r="86" spans="1:68" ht="3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1:68" ht="15.75" customHeight="1">
      <c r="A87" s="80" t="s">
        <v>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1"/>
      <c r="AX87" s="71" t="s">
        <v>1</v>
      </c>
      <c r="AY87" s="72"/>
      <c r="AZ87" s="72"/>
      <c r="BA87" s="72"/>
      <c r="BB87" s="72"/>
      <c r="BC87" s="73"/>
      <c r="BD87" s="71" t="s">
        <v>2</v>
      </c>
      <c r="BE87" s="72"/>
      <c r="BF87" s="72"/>
      <c r="BG87" s="72"/>
      <c r="BH87" s="72"/>
      <c r="BI87" s="72"/>
      <c r="BJ87" s="71" t="s">
        <v>3</v>
      </c>
      <c r="BK87" s="110" t="s">
        <v>9</v>
      </c>
      <c r="BL87" s="107"/>
      <c r="BM87" s="107"/>
      <c r="BN87" s="107"/>
      <c r="BO87" s="107"/>
      <c r="BP87" s="71" t="s">
        <v>10</v>
      </c>
    </row>
    <row r="88" spans="1:68" ht="29.2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9"/>
      <c r="AX88" s="74"/>
      <c r="AY88" s="75"/>
      <c r="AZ88" s="75"/>
      <c r="BA88" s="75"/>
      <c r="BB88" s="75"/>
      <c r="BC88" s="76"/>
      <c r="BD88" s="74"/>
      <c r="BE88" s="75"/>
      <c r="BF88" s="75"/>
      <c r="BG88" s="75"/>
      <c r="BH88" s="75"/>
      <c r="BI88" s="75"/>
      <c r="BJ88" s="74"/>
      <c r="BK88" s="44" t="s">
        <v>4</v>
      </c>
      <c r="BL88" s="44" t="s">
        <v>5</v>
      </c>
      <c r="BM88" s="44" t="s">
        <v>6</v>
      </c>
      <c r="BN88" s="44" t="s">
        <v>7</v>
      </c>
      <c r="BO88" s="44" t="s">
        <v>8</v>
      </c>
      <c r="BP88" s="74"/>
    </row>
    <row r="89" spans="1:68" ht="18" customHeight="1" thickBot="1">
      <c r="A89" s="107">
        <v>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8"/>
      <c r="AX89" s="109">
        <v>2</v>
      </c>
      <c r="AY89" s="80"/>
      <c r="AZ89" s="80"/>
      <c r="BA89" s="80"/>
      <c r="BB89" s="80"/>
      <c r="BC89" s="81"/>
      <c r="BD89" s="109">
        <v>3</v>
      </c>
      <c r="BE89" s="80"/>
      <c r="BF89" s="80"/>
      <c r="BG89" s="80"/>
      <c r="BH89" s="80"/>
      <c r="BI89" s="80"/>
      <c r="BJ89" s="45">
        <v>4</v>
      </c>
      <c r="BK89" s="45">
        <v>5</v>
      </c>
      <c r="BL89" s="45">
        <v>6</v>
      </c>
      <c r="BM89" s="45">
        <v>7</v>
      </c>
      <c r="BN89" s="45">
        <v>8</v>
      </c>
      <c r="BO89" s="45">
        <v>9</v>
      </c>
      <c r="BP89" s="45">
        <v>10</v>
      </c>
    </row>
    <row r="90" spans="1:68" s="21" customFormat="1" ht="37.5" customHeight="1">
      <c r="A90" s="102" t="s">
        <v>244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27" t="s">
        <v>155</v>
      </c>
      <c r="AY90" s="128"/>
      <c r="AZ90" s="128"/>
      <c r="BA90" s="128"/>
      <c r="BB90" s="128"/>
      <c r="BC90" s="129"/>
      <c r="BD90" s="130"/>
      <c r="BE90" s="128"/>
      <c r="BF90" s="128"/>
      <c r="BG90" s="128"/>
      <c r="BH90" s="128"/>
      <c r="BI90" s="128"/>
      <c r="BJ90" s="46">
        <f>BJ91+BJ100+BJ105+BJ116+BJ119+BJ108</f>
        <v>0</v>
      </c>
      <c r="BK90" s="46">
        <f>BK91+BK100+BK105+BK116+BK119+BK108</f>
        <v>-434000</v>
      </c>
      <c r="BL90" s="46">
        <f>BL91+BL100+BL105+BL116+BL119+BL108</f>
        <v>0</v>
      </c>
      <c r="BM90" s="46">
        <f>BM91+BM100+BM105+BM116+BM119+BM108</f>
        <v>0</v>
      </c>
      <c r="BN90" s="46">
        <f>BN91+BN100+BN105+BN116+BN119+BN108</f>
        <v>0</v>
      </c>
      <c r="BO90" s="51">
        <f aca="true" t="shared" si="7" ref="BO90:BO110">BN90+BM90+BL90+BK90</f>
        <v>-434000</v>
      </c>
      <c r="BP90" s="51">
        <f aca="true" t="shared" si="8" ref="BP90:BP105">BJ90-BO90</f>
        <v>434000</v>
      </c>
    </row>
    <row r="91" spans="1:68" s="21" customFormat="1" ht="17.25" customHeight="1">
      <c r="A91" s="101" t="s">
        <v>236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92" t="s">
        <v>158</v>
      </c>
      <c r="AY91" s="93"/>
      <c r="AZ91" s="93"/>
      <c r="BA91" s="93"/>
      <c r="BB91" s="93"/>
      <c r="BC91" s="94"/>
      <c r="BD91" s="95"/>
      <c r="BE91" s="93"/>
      <c r="BF91" s="93"/>
      <c r="BG91" s="93"/>
      <c r="BH91" s="93"/>
      <c r="BI91" s="93"/>
      <c r="BJ91" s="35">
        <f>BJ92+BJ93+BJ94+BJ95+BJ96+BJ97+BJ98+BJ99</f>
        <v>0</v>
      </c>
      <c r="BK91" s="35">
        <f>BK92+BK93+BK94+BK95+BK96+BK97+BK98+BK99</f>
        <v>0</v>
      </c>
      <c r="BL91" s="35">
        <f>BL92+BL93+BL94+BL95+BL96+BL97+BL98+BL99</f>
        <v>0</v>
      </c>
      <c r="BM91" s="35">
        <f>BM92+BM93+BM94+BM95+BM96+BM97+BM98+BM99</f>
        <v>0</v>
      </c>
      <c r="BN91" s="35">
        <f>BN92+BN93+BN94+BN95+BN96+BN97+BN98+BN99</f>
        <v>0</v>
      </c>
      <c r="BO91" s="37">
        <f t="shared" si="7"/>
        <v>0</v>
      </c>
      <c r="BP91" s="32">
        <f t="shared" si="8"/>
        <v>0</v>
      </c>
    </row>
    <row r="92" spans="1:68" s="21" customFormat="1" ht="12.75">
      <c r="A92" s="149" t="s">
        <v>167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92" t="s">
        <v>168</v>
      </c>
      <c r="AY92" s="93"/>
      <c r="AZ92" s="93"/>
      <c r="BA92" s="93"/>
      <c r="BB92" s="93"/>
      <c r="BC92" s="94"/>
      <c r="BD92" s="95" t="s">
        <v>99</v>
      </c>
      <c r="BE92" s="93"/>
      <c r="BF92" s="93"/>
      <c r="BG92" s="93"/>
      <c r="BH92" s="93"/>
      <c r="BI92" s="93"/>
      <c r="BJ92" s="47"/>
      <c r="BK92" s="47"/>
      <c r="BL92" s="47"/>
      <c r="BM92" s="47"/>
      <c r="BN92" s="47"/>
      <c r="BO92" s="52">
        <f t="shared" si="7"/>
        <v>0</v>
      </c>
      <c r="BP92" s="52">
        <f t="shared" si="8"/>
        <v>0</v>
      </c>
    </row>
    <row r="93" spans="1:68" s="21" customFormat="1" ht="12.75">
      <c r="A93" s="149" t="s">
        <v>170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92" t="s">
        <v>169</v>
      </c>
      <c r="AY93" s="93"/>
      <c r="AZ93" s="93"/>
      <c r="BA93" s="93"/>
      <c r="BB93" s="93"/>
      <c r="BC93" s="94"/>
      <c r="BD93" s="95" t="s">
        <v>99</v>
      </c>
      <c r="BE93" s="93"/>
      <c r="BF93" s="93"/>
      <c r="BG93" s="93"/>
      <c r="BH93" s="93"/>
      <c r="BI93" s="93"/>
      <c r="BJ93" s="36"/>
      <c r="BK93" s="36"/>
      <c r="BL93" s="36"/>
      <c r="BM93" s="36"/>
      <c r="BN93" s="36"/>
      <c r="BO93" s="37">
        <f t="shared" si="7"/>
        <v>0</v>
      </c>
      <c r="BP93" s="32">
        <f t="shared" si="8"/>
        <v>0</v>
      </c>
    </row>
    <row r="94" spans="1:68" s="21" customFormat="1" ht="12.75">
      <c r="A94" s="149" t="s">
        <v>171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92" t="s">
        <v>172</v>
      </c>
      <c r="AY94" s="93"/>
      <c r="AZ94" s="93"/>
      <c r="BA94" s="93"/>
      <c r="BB94" s="93"/>
      <c r="BC94" s="94"/>
      <c r="BD94" s="95" t="s">
        <v>173</v>
      </c>
      <c r="BE94" s="93"/>
      <c r="BF94" s="93"/>
      <c r="BG94" s="93"/>
      <c r="BH94" s="93"/>
      <c r="BI94" s="93"/>
      <c r="BJ94" s="36"/>
      <c r="BK94" s="36"/>
      <c r="BL94" s="36"/>
      <c r="BM94" s="36"/>
      <c r="BN94" s="36"/>
      <c r="BO94" s="52">
        <f t="shared" si="7"/>
        <v>0</v>
      </c>
      <c r="BP94" s="52">
        <f t="shared" si="8"/>
        <v>0</v>
      </c>
    </row>
    <row r="95" spans="1:68" s="21" customFormat="1" ht="12.75">
      <c r="A95" s="149" t="s">
        <v>174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92" t="s">
        <v>175</v>
      </c>
      <c r="AY95" s="93"/>
      <c r="AZ95" s="93"/>
      <c r="BA95" s="93"/>
      <c r="BB95" s="93"/>
      <c r="BC95" s="94"/>
      <c r="BD95" s="95" t="s">
        <v>176</v>
      </c>
      <c r="BE95" s="93"/>
      <c r="BF95" s="93"/>
      <c r="BG95" s="93"/>
      <c r="BH95" s="93"/>
      <c r="BI95" s="93"/>
      <c r="BJ95" s="36"/>
      <c r="BK95" s="36"/>
      <c r="BL95" s="36"/>
      <c r="BM95" s="36"/>
      <c r="BN95" s="36"/>
      <c r="BO95" s="37">
        <f t="shared" si="7"/>
        <v>0</v>
      </c>
      <c r="BP95" s="32">
        <f t="shared" si="8"/>
        <v>0</v>
      </c>
    </row>
    <row r="96" spans="1:68" s="21" customFormat="1" ht="12.75">
      <c r="A96" s="149" t="s">
        <v>177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92" t="s">
        <v>178</v>
      </c>
      <c r="AY96" s="93"/>
      <c r="AZ96" s="93"/>
      <c r="BA96" s="93"/>
      <c r="BB96" s="93"/>
      <c r="BC96" s="94"/>
      <c r="BD96" s="95" t="s">
        <v>179</v>
      </c>
      <c r="BE96" s="93"/>
      <c r="BF96" s="93"/>
      <c r="BG96" s="93"/>
      <c r="BH96" s="93"/>
      <c r="BI96" s="93"/>
      <c r="BJ96" s="36"/>
      <c r="BK96" s="36"/>
      <c r="BL96" s="36"/>
      <c r="BM96" s="36"/>
      <c r="BN96" s="36"/>
      <c r="BO96" s="52">
        <f t="shared" si="7"/>
        <v>0</v>
      </c>
      <c r="BP96" s="52">
        <f t="shared" si="8"/>
        <v>0</v>
      </c>
    </row>
    <row r="97" spans="1:68" s="21" customFormat="1" ht="12.75">
      <c r="A97" s="149" t="s">
        <v>180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92" t="s">
        <v>181</v>
      </c>
      <c r="AY97" s="93"/>
      <c r="AZ97" s="93"/>
      <c r="BA97" s="93"/>
      <c r="BB97" s="93"/>
      <c r="BC97" s="94"/>
      <c r="BD97" s="95" t="s">
        <v>182</v>
      </c>
      <c r="BE97" s="93"/>
      <c r="BF97" s="93"/>
      <c r="BG97" s="93"/>
      <c r="BH97" s="93"/>
      <c r="BI97" s="93"/>
      <c r="BJ97" s="36"/>
      <c r="BK97" s="36"/>
      <c r="BL97" s="36"/>
      <c r="BM97" s="36"/>
      <c r="BN97" s="36"/>
      <c r="BO97" s="37">
        <f t="shared" si="7"/>
        <v>0</v>
      </c>
      <c r="BP97" s="32">
        <f t="shared" si="8"/>
        <v>0</v>
      </c>
    </row>
    <row r="98" spans="1:68" s="21" customFormat="1" ht="12.75">
      <c r="A98" s="149" t="s">
        <v>183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92" t="s">
        <v>184</v>
      </c>
      <c r="AY98" s="93"/>
      <c r="AZ98" s="93"/>
      <c r="BA98" s="93"/>
      <c r="BB98" s="93"/>
      <c r="BC98" s="94"/>
      <c r="BD98" s="95" t="s">
        <v>185</v>
      </c>
      <c r="BE98" s="93"/>
      <c r="BF98" s="93"/>
      <c r="BG98" s="93"/>
      <c r="BH98" s="93"/>
      <c r="BI98" s="93"/>
      <c r="BJ98" s="36"/>
      <c r="BK98" s="36"/>
      <c r="BL98" s="36"/>
      <c r="BM98" s="36"/>
      <c r="BN98" s="36"/>
      <c r="BO98" s="52">
        <f t="shared" si="7"/>
        <v>0</v>
      </c>
      <c r="BP98" s="52">
        <f t="shared" si="8"/>
        <v>0</v>
      </c>
    </row>
    <row r="99" spans="1:68" s="21" customFormat="1" ht="12.75">
      <c r="A99" s="149" t="s">
        <v>186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92" t="s">
        <v>187</v>
      </c>
      <c r="AY99" s="93"/>
      <c r="AZ99" s="93"/>
      <c r="BA99" s="93"/>
      <c r="BB99" s="93"/>
      <c r="BC99" s="94"/>
      <c r="BD99" s="95" t="s">
        <v>188</v>
      </c>
      <c r="BE99" s="93"/>
      <c r="BF99" s="93"/>
      <c r="BG99" s="93"/>
      <c r="BH99" s="93"/>
      <c r="BI99" s="93"/>
      <c r="BJ99" s="36"/>
      <c r="BK99" s="36"/>
      <c r="BL99" s="36"/>
      <c r="BM99" s="36"/>
      <c r="BN99" s="36"/>
      <c r="BO99" s="37">
        <f t="shared" si="7"/>
        <v>0</v>
      </c>
      <c r="BP99" s="32">
        <f t="shared" si="8"/>
        <v>0</v>
      </c>
    </row>
    <row r="100" spans="1:68" s="21" customFormat="1" ht="17.25" customHeight="1">
      <c r="A100" s="96" t="s">
        <v>237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7" t="s">
        <v>69</v>
      </c>
      <c r="AY100" s="98"/>
      <c r="AZ100" s="98"/>
      <c r="BA100" s="98"/>
      <c r="BB100" s="98"/>
      <c r="BC100" s="99"/>
      <c r="BD100" s="100"/>
      <c r="BE100" s="98"/>
      <c r="BF100" s="98"/>
      <c r="BG100" s="98"/>
      <c r="BH100" s="98"/>
      <c r="BI100" s="98"/>
      <c r="BJ100" s="32">
        <f>BJ101+BJ102+BJ103+BJ104</f>
        <v>0</v>
      </c>
      <c r="BK100" s="32">
        <f>BK101+BK102+BK103+BK104</f>
        <v>0</v>
      </c>
      <c r="BL100" s="32">
        <f>BL101+BL102+BL103+BL104</f>
        <v>0</v>
      </c>
      <c r="BM100" s="32">
        <f>BM101+BM102+BM103+BM104</f>
        <v>0</v>
      </c>
      <c r="BN100" s="32">
        <f>BN101+BN102+BN103+BN104</f>
        <v>0</v>
      </c>
      <c r="BO100" s="52">
        <f t="shared" si="7"/>
        <v>0</v>
      </c>
      <c r="BP100" s="52">
        <f t="shared" si="8"/>
        <v>0</v>
      </c>
    </row>
    <row r="101" spans="1:68" s="21" customFormat="1" ht="12.75">
      <c r="A101" s="149" t="s">
        <v>167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92" t="s">
        <v>189</v>
      </c>
      <c r="AY101" s="93"/>
      <c r="AZ101" s="93"/>
      <c r="BA101" s="93"/>
      <c r="BB101" s="93"/>
      <c r="BC101" s="94"/>
      <c r="BD101" s="95" t="s">
        <v>99</v>
      </c>
      <c r="BE101" s="93"/>
      <c r="BF101" s="93"/>
      <c r="BG101" s="93"/>
      <c r="BH101" s="93"/>
      <c r="BI101" s="93"/>
      <c r="BJ101" s="36"/>
      <c r="BK101" s="36"/>
      <c r="BL101" s="36"/>
      <c r="BM101" s="36"/>
      <c r="BN101" s="36"/>
      <c r="BO101" s="37">
        <f t="shared" si="7"/>
        <v>0</v>
      </c>
      <c r="BP101" s="32">
        <f t="shared" si="8"/>
        <v>0</v>
      </c>
    </row>
    <row r="102" spans="1:68" s="21" customFormat="1" ht="12.75">
      <c r="A102" s="149" t="s">
        <v>170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92" t="s">
        <v>223</v>
      </c>
      <c r="AY102" s="93"/>
      <c r="AZ102" s="93"/>
      <c r="BA102" s="93"/>
      <c r="BB102" s="93"/>
      <c r="BC102" s="94"/>
      <c r="BD102" s="95" t="s">
        <v>99</v>
      </c>
      <c r="BE102" s="93"/>
      <c r="BF102" s="93"/>
      <c r="BG102" s="93"/>
      <c r="BH102" s="93"/>
      <c r="BI102" s="93"/>
      <c r="BJ102" s="36"/>
      <c r="BK102" s="36"/>
      <c r="BL102" s="36"/>
      <c r="BM102" s="36"/>
      <c r="BN102" s="36"/>
      <c r="BO102" s="52">
        <f t="shared" si="7"/>
        <v>0</v>
      </c>
      <c r="BP102" s="52">
        <f t="shared" si="8"/>
        <v>0</v>
      </c>
    </row>
    <row r="103" spans="1:68" s="21" customFormat="1" ht="12.75">
      <c r="A103" s="149" t="s">
        <v>183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92" t="s">
        <v>190</v>
      </c>
      <c r="AY103" s="93"/>
      <c r="AZ103" s="93"/>
      <c r="BA103" s="93"/>
      <c r="BB103" s="93"/>
      <c r="BC103" s="94"/>
      <c r="BD103" s="95" t="s">
        <v>191</v>
      </c>
      <c r="BE103" s="93"/>
      <c r="BF103" s="93"/>
      <c r="BG103" s="93"/>
      <c r="BH103" s="93"/>
      <c r="BI103" s="93"/>
      <c r="BJ103" s="36"/>
      <c r="BK103" s="36"/>
      <c r="BL103" s="36"/>
      <c r="BM103" s="36"/>
      <c r="BN103" s="36"/>
      <c r="BO103" s="37">
        <f t="shared" si="7"/>
        <v>0</v>
      </c>
      <c r="BP103" s="32">
        <f t="shared" si="8"/>
        <v>0</v>
      </c>
    </row>
    <row r="104" spans="1:68" s="21" customFormat="1" ht="12.75">
      <c r="A104" s="149" t="s">
        <v>186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92" t="s">
        <v>192</v>
      </c>
      <c r="AY104" s="93"/>
      <c r="AZ104" s="93"/>
      <c r="BA104" s="93"/>
      <c r="BB104" s="93"/>
      <c r="BC104" s="94"/>
      <c r="BD104" s="95" t="s">
        <v>193</v>
      </c>
      <c r="BE104" s="93"/>
      <c r="BF104" s="93"/>
      <c r="BG104" s="93"/>
      <c r="BH104" s="93"/>
      <c r="BI104" s="93"/>
      <c r="BJ104" s="36"/>
      <c r="BK104" s="36"/>
      <c r="BL104" s="36"/>
      <c r="BM104" s="36"/>
      <c r="BN104" s="36"/>
      <c r="BO104" s="52">
        <f t="shared" si="7"/>
        <v>0</v>
      </c>
      <c r="BP104" s="52">
        <f t="shared" si="8"/>
        <v>0</v>
      </c>
    </row>
    <row r="105" spans="1:68" s="21" customFormat="1" ht="16.5" customHeight="1">
      <c r="A105" s="96" t="s">
        <v>238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7" t="s">
        <v>194</v>
      </c>
      <c r="AY105" s="98"/>
      <c r="AZ105" s="98"/>
      <c r="BA105" s="98"/>
      <c r="BB105" s="98"/>
      <c r="BC105" s="99"/>
      <c r="BD105" s="100" t="s">
        <v>53</v>
      </c>
      <c r="BE105" s="98"/>
      <c r="BF105" s="98"/>
      <c r="BG105" s="98"/>
      <c r="BH105" s="98"/>
      <c r="BI105" s="98"/>
      <c r="BJ105" s="32">
        <f>BJ106+BJ107</f>
        <v>0</v>
      </c>
      <c r="BK105" s="32">
        <f>BK106+BK107</f>
        <v>-434000</v>
      </c>
      <c r="BL105" s="32"/>
      <c r="BM105" s="32">
        <f>BM106+BM107</f>
        <v>0</v>
      </c>
      <c r="BN105" s="32">
        <f>BN106+BN107</f>
        <v>0</v>
      </c>
      <c r="BO105" s="37">
        <f t="shared" si="7"/>
        <v>-434000</v>
      </c>
      <c r="BP105" s="32">
        <f t="shared" si="8"/>
        <v>434000</v>
      </c>
    </row>
    <row r="106" spans="1:68" s="21" customFormat="1" ht="18" customHeight="1">
      <c r="A106" s="149" t="s">
        <v>195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92" t="s">
        <v>185</v>
      </c>
      <c r="AY106" s="93"/>
      <c r="AZ106" s="93"/>
      <c r="BA106" s="93"/>
      <c r="BB106" s="93"/>
      <c r="BC106" s="94"/>
      <c r="BD106" s="95" t="s">
        <v>173</v>
      </c>
      <c r="BE106" s="93"/>
      <c r="BF106" s="93"/>
      <c r="BG106" s="93"/>
      <c r="BH106" s="93"/>
      <c r="BI106" s="93"/>
      <c r="BJ106" s="35">
        <f>-BJ17</f>
        <v>-3623879.47</v>
      </c>
      <c r="BK106" s="36">
        <f>-3189879.47-434000</f>
        <v>-3623879.47</v>
      </c>
      <c r="BL106" s="36" t="s">
        <v>264</v>
      </c>
      <c r="BM106" s="36"/>
      <c r="BN106" s="36"/>
      <c r="BO106" s="52">
        <v>-3623879.47</v>
      </c>
      <c r="BP106" s="35" t="s">
        <v>53</v>
      </c>
    </row>
    <row r="107" spans="1:68" s="21" customFormat="1" ht="15" customHeight="1">
      <c r="A107" s="149" t="s">
        <v>196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92" t="s">
        <v>191</v>
      </c>
      <c r="AY107" s="93"/>
      <c r="AZ107" s="93"/>
      <c r="BA107" s="93"/>
      <c r="BB107" s="93"/>
      <c r="BC107" s="94"/>
      <c r="BD107" s="95" t="s">
        <v>176</v>
      </c>
      <c r="BE107" s="93"/>
      <c r="BF107" s="93"/>
      <c r="BG107" s="93"/>
      <c r="BH107" s="93"/>
      <c r="BI107" s="93"/>
      <c r="BJ107" s="35">
        <f>BJ43</f>
        <v>3623879.47</v>
      </c>
      <c r="BK107" s="36">
        <v>3189879.47</v>
      </c>
      <c r="BL107" s="36"/>
      <c r="BM107" s="36"/>
      <c r="BN107" s="36"/>
      <c r="BO107" s="37">
        <f t="shared" si="7"/>
        <v>3189879.47</v>
      </c>
      <c r="BP107" s="35" t="s">
        <v>53</v>
      </c>
    </row>
    <row r="108" spans="1:68" s="21" customFormat="1" ht="27.75" customHeight="1">
      <c r="A108" s="96" t="s">
        <v>239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7" t="s">
        <v>197</v>
      </c>
      <c r="AY108" s="98"/>
      <c r="AZ108" s="98"/>
      <c r="BA108" s="98"/>
      <c r="BB108" s="98"/>
      <c r="BC108" s="99"/>
      <c r="BD108" s="100" t="s">
        <v>53</v>
      </c>
      <c r="BE108" s="98"/>
      <c r="BF108" s="98"/>
      <c r="BG108" s="98"/>
      <c r="BH108" s="98"/>
      <c r="BI108" s="98"/>
      <c r="BJ108" s="32">
        <f>BJ109+BJ110</f>
        <v>0</v>
      </c>
      <c r="BK108" s="32">
        <f>BK109+BK110</f>
        <v>0</v>
      </c>
      <c r="BL108" s="32">
        <f>BL109+BL110</f>
        <v>0</v>
      </c>
      <c r="BM108" s="32">
        <f>BM109+BM110</f>
        <v>0</v>
      </c>
      <c r="BN108" s="32">
        <f>BN109+BN110</f>
        <v>0</v>
      </c>
      <c r="BO108" s="52">
        <f t="shared" si="7"/>
        <v>0</v>
      </c>
      <c r="BP108" s="32">
        <f>BJ108-BO108</f>
        <v>0</v>
      </c>
    </row>
    <row r="109" spans="1:68" s="21" customFormat="1" ht="24.75" customHeight="1">
      <c r="A109" s="149" t="s">
        <v>199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92" t="s">
        <v>198</v>
      </c>
      <c r="AY109" s="93"/>
      <c r="AZ109" s="93"/>
      <c r="BA109" s="93"/>
      <c r="BB109" s="93"/>
      <c r="BC109" s="94"/>
      <c r="BD109" s="95" t="s">
        <v>173</v>
      </c>
      <c r="BE109" s="93"/>
      <c r="BF109" s="93"/>
      <c r="BG109" s="93"/>
      <c r="BH109" s="93"/>
      <c r="BI109" s="93"/>
      <c r="BJ109" s="36"/>
      <c r="BK109" s="36"/>
      <c r="BL109" s="36"/>
      <c r="BM109" s="36"/>
      <c r="BN109" s="36"/>
      <c r="BO109" s="37">
        <f t="shared" si="7"/>
        <v>0</v>
      </c>
      <c r="BP109" s="32">
        <f>BJ109-BO109</f>
        <v>0</v>
      </c>
    </row>
    <row r="110" spans="1:68" s="21" customFormat="1" ht="24" customHeight="1">
      <c r="A110" s="149" t="s">
        <v>200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92" t="s">
        <v>201</v>
      </c>
      <c r="AY110" s="93"/>
      <c r="AZ110" s="93"/>
      <c r="BA110" s="93"/>
      <c r="BB110" s="93"/>
      <c r="BC110" s="94"/>
      <c r="BD110" s="95" t="s">
        <v>176</v>
      </c>
      <c r="BE110" s="93"/>
      <c r="BF110" s="93"/>
      <c r="BG110" s="93"/>
      <c r="BH110" s="93"/>
      <c r="BI110" s="93"/>
      <c r="BJ110" s="36"/>
      <c r="BK110" s="36"/>
      <c r="BL110" s="36"/>
      <c r="BM110" s="36"/>
      <c r="BN110" s="36"/>
      <c r="BO110" s="35">
        <f t="shared" si="7"/>
        <v>0</v>
      </c>
      <c r="BP110" s="32">
        <f>BJ110-BO110</f>
        <v>0</v>
      </c>
    </row>
    <row r="111" spans="1:68" ht="11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1:68" ht="3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1:68" ht="11.25">
      <c r="A113" s="80" t="s">
        <v>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1"/>
      <c r="AX113" s="71" t="s">
        <v>1</v>
      </c>
      <c r="AY113" s="72"/>
      <c r="AZ113" s="72"/>
      <c r="BA113" s="72"/>
      <c r="BB113" s="72"/>
      <c r="BC113" s="73"/>
      <c r="BD113" s="71" t="s">
        <v>2</v>
      </c>
      <c r="BE113" s="72"/>
      <c r="BF113" s="72"/>
      <c r="BG113" s="72"/>
      <c r="BH113" s="72"/>
      <c r="BI113" s="72"/>
      <c r="BJ113" s="71" t="s">
        <v>3</v>
      </c>
      <c r="BK113" s="110" t="s">
        <v>9</v>
      </c>
      <c r="BL113" s="107"/>
      <c r="BM113" s="107"/>
      <c r="BN113" s="107"/>
      <c r="BO113" s="107"/>
      <c r="BP113" s="71" t="s">
        <v>10</v>
      </c>
    </row>
    <row r="114" spans="1:68" ht="24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9"/>
      <c r="AX114" s="74"/>
      <c r="AY114" s="75"/>
      <c r="AZ114" s="75"/>
      <c r="BA114" s="75"/>
      <c r="BB114" s="75"/>
      <c r="BC114" s="76"/>
      <c r="BD114" s="74"/>
      <c r="BE114" s="75"/>
      <c r="BF114" s="75"/>
      <c r="BG114" s="75"/>
      <c r="BH114" s="75"/>
      <c r="BI114" s="75"/>
      <c r="BJ114" s="74"/>
      <c r="BK114" s="44" t="s">
        <v>4</v>
      </c>
      <c r="BL114" s="44" t="s">
        <v>5</v>
      </c>
      <c r="BM114" s="44" t="s">
        <v>6</v>
      </c>
      <c r="BN114" s="44" t="s">
        <v>7</v>
      </c>
      <c r="BO114" s="44" t="s">
        <v>8</v>
      </c>
      <c r="BP114" s="74"/>
    </row>
    <row r="115" spans="1:68" ht="12" thickBot="1">
      <c r="A115" s="107">
        <v>1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8"/>
      <c r="AX115" s="109">
        <v>2</v>
      </c>
      <c r="AY115" s="80"/>
      <c r="AZ115" s="80"/>
      <c r="BA115" s="80"/>
      <c r="BB115" s="80"/>
      <c r="BC115" s="81"/>
      <c r="BD115" s="109">
        <v>3</v>
      </c>
      <c r="BE115" s="80"/>
      <c r="BF115" s="80"/>
      <c r="BG115" s="80"/>
      <c r="BH115" s="80"/>
      <c r="BI115" s="80"/>
      <c r="BJ115" s="45">
        <v>4</v>
      </c>
      <c r="BK115" s="45">
        <v>5</v>
      </c>
      <c r="BL115" s="45">
        <v>6</v>
      </c>
      <c r="BM115" s="45">
        <v>7</v>
      </c>
      <c r="BN115" s="45">
        <v>8</v>
      </c>
      <c r="BO115" s="45">
        <v>9</v>
      </c>
      <c r="BP115" s="45">
        <v>10</v>
      </c>
    </row>
    <row r="116" spans="1:68" ht="30.75" customHeight="1">
      <c r="A116" s="96" t="s">
        <v>240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127" t="s">
        <v>193</v>
      </c>
      <c r="AY116" s="128"/>
      <c r="AZ116" s="128"/>
      <c r="BA116" s="128"/>
      <c r="BB116" s="128"/>
      <c r="BC116" s="129"/>
      <c r="BD116" s="130" t="s">
        <v>53</v>
      </c>
      <c r="BE116" s="128"/>
      <c r="BF116" s="128"/>
      <c r="BG116" s="128"/>
      <c r="BH116" s="128"/>
      <c r="BI116" s="128"/>
      <c r="BJ116" s="46">
        <f>BJ117+BJ118</f>
        <v>0</v>
      </c>
      <c r="BK116" s="46">
        <f>BK117+BK118</f>
        <v>0</v>
      </c>
      <c r="BL116" s="46">
        <f>BL117+BL118</f>
        <v>0</v>
      </c>
      <c r="BM116" s="46">
        <f>BM117+BM118</f>
        <v>0</v>
      </c>
      <c r="BN116" s="46">
        <f>BN117+BN118</f>
        <v>0</v>
      </c>
      <c r="BO116" s="37">
        <f aca="true" t="shared" si="9" ref="BO116:BO121">BN116+BM116+BL116+BK116</f>
        <v>0</v>
      </c>
      <c r="BP116" s="46"/>
    </row>
    <row r="117" spans="1:68" ht="35.25" customHeight="1">
      <c r="A117" s="87" t="s">
        <v>203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92" t="s">
        <v>202</v>
      </c>
      <c r="AY117" s="93"/>
      <c r="AZ117" s="93"/>
      <c r="BA117" s="93"/>
      <c r="BB117" s="93"/>
      <c r="BC117" s="94"/>
      <c r="BD117" s="95"/>
      <c r="BE117" s="93"/>
      <c r="BF117" s="93"/>
      <c r="BG117" s="93"/>
      <c r="BH117" s="93"/>
      <c r="BI117" s="93"/>
      <c r="BJ117" s="47"/>
      <c r="BK117" s="47"/>
      <c r="BL117" s="47"/>
      <c r="BM117" s="47"/>
      <c r="BN117" s="47"/>
      <c r="BO117" s="37">
        <f t="shared" si="9"/>
        <v>0</v>
      </c>
      <c r="BP117" s="35"/>
    </row>
    <row r="118" spans="1:68" ht="32.25" customHeight="1">
      <c r="A118" s="87" t="s">
        <v>205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92" t="s">
        <v>204</v>
      </c>
      <c r="AY118" s="93"/>
      <c r="AZ118" s="93"/>
      <c r="BA118" s="93"/>
      <c r="BB118" s="93"/>
      <c r="BC118" s="94"/>
      <c r="BD118" s="95"/>
      <c r="BE118" s="93"/>
      <c r="BF118" s="93"/>
      <c r="BG118" s="93"/>
      <c r="BH118" s="93"/>
      <c r="BI118" s="93"/>
      <c r="BJ118" s="36"/>
      <c r="BK118" s="36"/>
      <c r="BL118" s="36"/>
      <c r="BM118" s="36"/>
      <c r="BN118" s="36"/>
      <c r="BO118" s="37">
        <f t="shared" si="9"/>
        <v>0</v>
      </c>
      <c r="BP118" s="35"/>
    </row>
    <row r="119" spans="1:68" ht="27" customHeight="1">
      <c r="A119" s="96" t="s">
        <v>241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7" t="s">
        <v>206</v>
      </c>
      <c r="AY119" s="98"/>
      <c r="AZ119" s="98"/>
      <c r="BA119" s="98"/>
      <c r="BB119" s="98"/>
      <c r="BC119" s="99"/>
      <c r="BD119" s="100" t="s">
        <v>53</v>
      </c>
      <c r="BE119" s="98"/>
      <c r="BF119" s="98"/>
      <c r="BG119" s="98"/>
      <c r="BH119" s="98"/>
      <c r="BI119" s="98"/>
      <c r="BJ119" s="32">
        <f>BJ120+BJ121</f>
        <v>0</v>
      </c>
      <c r="BK119" s="32">
        <f>BK120+BK121</f>
        <v>0</v>
      </c>
      <c r="BL119" s="32">
        <f>BL120+BL121</f>
        <v>0</v>
      </c>
      <c r="BM119" s="32">
        <f>BM120+BM121</f>
        <v>0</v>
      </c>
      <c r="BN119" s="32">
        <f>BN120+BN121</f>
        <v>0</v>
      </c>
      <c r="BO119" s="37">
        <f t="shared" si="9"/>
        <v>0</v>
      </c>
      <c r="BP119" s="32"/>
    </row>
    <row r="120" spans="1:68" ht="43.5" customHeight="1">
      <c r="A120" s="87" t="s">
        <v>209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92" t="s">
        <v>207</v>
      </c>
      <c r="AY120" s="93"/>
      <c r="AZ120" s="93"/>
      <c r="BA120" s="93"/>
      <c r="BB120" s="93"/>
      <c r="BC120" s="94"/>
      <c r="BD120" s="95"/>
      <c r="BE120" s="93"/>
      <c r="BF120" s="93"/>
      <c r="BG120" s="93"/>
      <c r="BH120" s="93"/>
      <c r="BI120" s="93"/>
      <c r="BJ120" s="36"/>
      <c r="BK120" s="36"/>
      <c r="BL120" s="36"/>
      <c r="BM120" s="36"/>
      <c r="BN120" s="36"/>
      <c r="BO120" s="37">
        <f t="shared" si="9"/>
        <v>0</v>
      </c>
      <c r="BP120" s="35"/>
    </row>
    <row r="121" spans="1:68" ht="41.25" customHeight="1" thickBot="1">
      <c r="A121" s="85" t="s">
        <v>210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6"/>
      <c r="AX121" s="88" t="s">
        <v>208</v>
      </c>
      <c r="AY121" s="89"/>
      <c r="AZ121" s="89"/>
      <c r="BA121" s="89"/>
      <c r="BB121" s="89"/>
      <c r="BC121" s="90"/>
      <c r="BD121" s="91"/>
      <c r="BE121" s="89"/>
      <c r="BF121" s="89"/>
      <c r="BG121" s="89"/>
      <c r="BH121" s="89"/>
      <c r="BI121" s="89"/>
      <c r="BJ121" s="40"/>
      <c r="BK121" s="40"/>
      <c r="BL121" s="40"/>
      <c r="BM121" s="40"/>
      <c r="BN121" s="40"/>
      <c r="BO121" s="53">
        <f t="shared" si="9"/>
        <v>0</v>
      </c>
      <c r="BP121" s="39"/>
    </row>
    <row r="122" spans="1:68" ht="11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1:68" ht="11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1:68" ht="11.25">
      <c r="A124" s="54" t="s">
        <v>250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42"/>
      <c r="AK124" s="42"/>
      <c r="AL124" s="42"/>
      <c r="AM124" s="160" t="s">
        <v>248</v>
      </c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42"/>
      <c r="BL124" s="42" t="s">
        <v>212</v>
      </c>
      <c r="BM124" s="42"/>
      <c r="BN124" s="42"/>
      <c r="BO124" s="42"/>
      <c r="BP124" s="42"/>
    </row>
    <row r="125" spans="1:68" ht="11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161" t="s">
        <v>213</v>
      </c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42"/>
      <c r="AK125" s="42"/>
      <c r="AL125" s="42"/>
      <c r="AM125" s="157" t="s">
        <v>214</v>
      </c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42"/>
      <c r="BL125" s="42" t="s">
        <v>215</v>
      </c>
      <c r="BM125" s="42"/>
      <c r="BN125" s="55"/>
      <c r="BO125" s="163"/>
      <c r="BP125" s="163"/>
    </row>
    <row r="126" spans="1:68" ht="11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42"/>
      <c r="BL126" s="42"/>
      <c r="BM126" s="42"/>
      <c r="BN126" s="57"/>
      <c r="BO126" s="161"/>
      <c r="BP126" s="161"/>
    </row>
    <row r="127" spans="1:68" ht="11.25">
      <c r="A127" s="42" t="s">
        <v>216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42"/>
      <c r="AK127" s="42"/>
      <c r="AL127" s="42"/>
      <c r="AM127" s="160" t="s">
        <v>249</v>
      </c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42"/>
      <c r="BL127" s="42"/>
      <c r="BM127" s="42"/>
      <c r="BN127" s="42"/>
      <c r="BO127" s="42"/>
      <c r="BP127" s="42"/>
    </row>
    <row r="128" spans="1:68" ht="11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161" t="s">
        <v>213</v>
      </c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42"/>
      <c r="AK128" s="42"/>
      <c r="AL128" s="42"/>
      <c r="AM128" s="157" t="s">
        <v>214</v>
      </c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42"/>
      <c r="BL128" s="42"/>
      <c r="BM128" s="59"/>
      <c r="BN128" s="59"/>
      <c r="BO128" s="59"/>
      <c r="BP128" s="59"/>
    </row>
    <row r="129" spans="1:68" ht="11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1:68" ht="11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1:68" ht="11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164"/>
      <c r="BN131" s="164"/>
      <c r="BO131" s="164"/>
      <c r="BP131" s="164"/>
    </row>
    <row r="132" spans="1:68" ht="11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161"/>
      <c r="BN132" s="161"/>
      <c r="BO132" s="161"/>
      <c r="BP132" s="161"/>
    </row>
    <row r="133" spans="1:68" ht="11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1:68" ht="11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164"/>
      <c r="BM134" s="164"/>
      <c r="BN134" s="55"/>
      <c r="BO134" s="42"/>
      <c r="BP134" s="55"/>
    </row>
    <row r="135" spans="1:68" ht="11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161"/>
      <c r="BM135" s="161"/>
      <c r="BN135" s="57"/>
      <c r="BO135" s="42"/>
      <c r="BP135" s="57"/>
    </row>
    <row r="136" spans="1:68" ht="11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1:68" ht="11.25">
      <c r="A137" s="58" t="s">
        <v>217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160" t="s">
        <v>251</v>
      </c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58"/>
      <c r="AO137" s="58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58"/>
      <c r="BI137" s="58"/>
      <c r="BJ137" s="160" t="s">
        <v>252</v>
      </c>
      <c r="BK137" s="160"/>
      <c r="BL137" s="160" t="s">
        <v>253</v>
      </c>
      <c r="BM137" s="160"/>
      <c r="BN137" s="42"/>
      <c r="BO137" s="42"/>
      <c r="BP137" s="42"/>
    </row>
    <row r="138" spans="1:68" ht="11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157" t="s">
        <v>218</v>
      </c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58"/>
      <c r="AO138" s="58"/>
      <c r="AP138" s="157" t="s">
        <v>213</v>
      </c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58"/>
      <c r="BI138" s="58"/>
      <c r="BJ138" s="157"/>
      <c r="BK138" s="157"/>
      <c r="BL138" s="157" t="s">
        <v>219</v>
      </c>
      <c r="BM138" s="157"/>
      <c r="BN138" s="42"/>
      <c r="BO138" s="42"/>
      <c r="BP138" s="42"/>
    </row>
    <row r="139" spans="1:68" ht="11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42"/>
      <c r="BO139" s="42"/>
      <c r="BP139" s="42"/>
    </row>
    <row r="140" spans="1:68" ht="11.25">
      <c r="A140" s="159" t="s">
        <v>220</v>
      </c>
      <c r="B140" s="159"/>
      <c r="C140" s="160">
        <v>9</v>
      </c>
      <c r="D140" s="160"/>
      <c r="E140" s="160"/>
      <c r="F140" s="58" t="s">
        <v>220</v>
      </c>
      <c r="G140" s="58"/>
      <c r="H140" s="58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59">
        <v>20</v>
      </c>
      <c r="Z140" s="159"/>
      <c r="AA140" s="159"/>
      <c r="AB140" s="159"/>
      <c r="AC140" s="158"/>
      <c r="AD140" s="158"/>
      <c r="AE140" s="158"/>
      <c r="AF140" s="58" t="s">
        <v>24</v>
      </c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60"/>
      <c r="BK140" s="58"/>
      <c r="BL140" s="58"/>
      <c r="BM140" s="61"/>
      <c r="BN140" s="62"/>
      <c r="BO140" s="62"/>
      <c r="BP140" s="62"/>
    </row>
    <row r="141" spans="62:68" s="3" customFormat="1" ht="3" customHeight="1">
      <c r="BJ141" s="6"/>
      <c r="BK141" s="7"/>
      <c r="BL141" s="7"/>
      <c r="BM141" s="7"/>
      <c r="BN141" s="7"/>
      <c r="BO141" s="8"/>
      <c r="BP141" s="8"/>
    </row>
  </sheetData>
  <sheetProtection password="9690" sheet="1" objects="1" scenarios="1"/>
  <protectedRanges>
    <protectedRange sqref="AX4:BN5" name="Диапазон1"/>
  </protectedRanges>
  <mergeCells count="335">
    <mergeCell ref="A60:AW60"/>
    <mergeCell ref="A59:AW59"/>
    <mergeCell ref="AX60:BC60"/>
    <mergeCell ref="BD60:BI60"/>
    <mergeCell ref="AX59:BC59"/>
    <mergeCell ref="BD59:BI59"/>
    <mergeCell ref="A58:AW58"/>
    <mergeCell ref="AX58:BC58"/>
    <mergeCell ref="BD58:BI58"/>
    <mergeCell ref="A57:AW57"/>
    <mergeCell ref="AX57:BC57"/>
    <mergeCell ref="BD57:BI57"/>
    <mergeCell ref="A56:AW56"/>
    <mergeCell ref="AX56:BC56"/>
    <mergeCell ref="BD56:BI56"/>
    <mergeCell ref="A55:AW55"/>
    <mergeCell ref="AX55:BC55"/>
    <mergeCell ref="BD55:BI55"/>
    <mergeCell ref="A54:AW54"/>
    <mergeCell ref="AX54:BC54"/>
    <mergeCell ref="BD54:BI54"/>
    <mergeCell ref="A53:AW53"/>
    <mergeCell ref="AX53:BC53"/>
    <mergeCell ref="BD53:BI53"/>
    <mergeCell ref="A52:AW52"/>
    <mergeCell ref="AX52:BC52"/>
    <mergeCell ref="BD52:BI52"/>
    <mergeCell ref="A51:AW51"/>
    <mergeCell ref="AX51:BC51"/>
    <mergeCell ref="BD51:BI51"/>
    <mergeCell ref="A49:AW49"/>
    <mergeCell ref="A50:AW50"/>
    <mergeCell ref="AX50:BC50"/>
    <mergeCell ref="BD50:BI50"/>
    <mergeCell ref="AX49:BC49"/>
    <mergeCell ref="BD49:BI49"/>
    <mergeCell ref="A48:AW48"/>
    <mergeCell ref="AX48:BC48"/>
    <mergeCell ref="BD48:BI48"/>
    <mergeCell ref="A47:AW47"/>
    <mergeCell ref="AX47:BC47"/>
    <mergeCell ref="BD47:BI47"/>
    <mergeCell ref="A46:AW46"/>
    <mergeCell ref="AX46:BC46"/>
    <mergeCell ref="BD46:BI46"/>
    <mergeCell ref="A45:AW45"/>
    <mergeCell ref="A44:AW44"/>
    <mergeCell ref="AX45:BC45"/>
    <mergeCell ref="BD45:BI45"/>
    <mergeCell ref="AX44:BC44"/>
    <mergeCell ref="BD44:BI44"/>
    <mergeCell ref="A43:AW43"/>
    <mergeCell ref="AX43:BC43"/>
    <mergeCell ref="BD43:BI43"/>
    <mergeCell ref="A42:AW42"/>
    <mergeCell ref="AX42:BC42"/>
    <mergeCell ref="BD42:BI42"/>
    <mergeCell ref="B2:BO2"/>
    <mergeCell ref="AD38:BO38"/>
    <mergeCell ref="A37:AW37"/>
    <mergeCell ref="AX37:BC37"/>
    <mergeCell ref="BD37:BI37"/>
    <mergeCell ref="A36:AW36"/>
    <mergeCell ref="AX36:BC36"/>
    <mergeCell ref="BD36:BI36"/>
    <mergeCell ref="A35:AW35"/>
    <mergeCell ref="AX35:BC35"/>
    <mergeCell ref="BD35:BI35"/>
    <mergeCell ref="A34:AW34"/>
    <mergeCell ref="AX34:BC34"/>
    <mergeCell ref="BD34:BI34"/>
    <mergeCell ref="A33:AW33"/>
    <mergeCell ref="AX33:BC33"/>
    <mergeCell ref="BD33:BI33"/>
    <mergeCell ref="A32:AW32"/>
    <mergeCell ref="AX32:BC32"/>
    <mergeCell ref="BD32:BI32"/>
    <mergeCell ref="A31:AW31"/>
    <mergeCell ref="AX31:BC31"/>
    <mergeCell ref="BD31:BI31"/>
    <mergeCell ref="A30:AW30"/>
    <mergeCell ref="AX30:BC30"/>
    <mergeCell ref="BD30:BI30"/>
    <mergeCell ref="A29:AW29"/>
    <mergeCell ref="AX29:BC29"/>
    <mergeCell ref="BD29:BI29"/>
    <mergeCell ref="A28:AW28"/>
    <mergeCell ref="AX28:BC28"/>
    <mergeCell ref="BD28:BI28"/>
    <mergeCell ref="A26:AW26"/>
    <mergeCell ref="A27:AW27"/>
    <mergeCell ref="AX27:BC27"/>
    <mergeCell ref="BD27:BI27"/>
    <mergeCell ref="AX26:BC26"/>
    <mergeCell ref="BD26:BI26"/>
    <mergeCell ref="A24:AW24"/>
    <mergeCell ref="A25:AW25"/>
    <mergeCell ref="AX25:BC25"/>
    <mergeCell ref="BD25:BI25"/>
    <mergeCell ref="AX24:BC24"/>
    <mergeCell ref="BD24:BI24"/>
    <mergeCell ref="A23:AW23"/>
    <mergeCell ref="AX23:BC23"/>
    <mergeCell ref="BD23:BI23"/>
    <mergeCell ref="A22:AW22"/>
    <mergeCell ref="AX22:BC22"/>
    <mergeCell ref="BD22:BI22"/>
    <mergeCell ref="AX18:BC18"/>
    <mergeCell ref="BD18:BI18"/>
    <mergeCell ref="A21:AW21"/>
    <mergeCell ref="AX21:BC21"/>
    <mergeCell ref="BD21:BI21"/>
    <mergeCell ref="A20:AW20"/>
    <mergeCell ref="AX20:BC20"/>
    <mergeCell ref="BD20:BI20"/>
    <mergeCell ref="AX6:BN6"/>
    <mergeCell ref="AX7:BN7"/>
    <mergeCell ref="AX10:BN10"/>
    <mergeCell ref="AX9:BN9"/>
    <mergeCell ref="BJ4:BK4"/>
    <mergeCell ref="AX5:BN5"/>
    <mergeCell ref="B1:BO1"/>
    <mergeCell ref="A40:AW41"/>
    <mergeCell ref="AX40:BC41"/>
    <mergeCell ref="BD40:BI41"/>
    <mergeCell ref="BJ40:BJ41"/>
    <mergeCell ref="BK40:BO40"/>
    <mergeCell ref="A14:AW15"/>
    <mergeCell ref="AX14:BC15"/>
    <mergeCell ref="BP40:BP41"/>
    <mergeCell ref="A17:AW17"/>
    <mergeCell ref="A13:BP13"/>
    <mergeCell ref="AX17:BC17"/>
    <mergeCell ref="BD17:BI17"/>
    <mergeCell ref="BK14:BO14"/>
    <mergeCell ref="BP14:BP15"/>
    <mergeCell ref="A16:AW16"/>
    <mergeCell ref="AX16:BC16"/>
    <mergeCell ref="BD16:BI16"/>
    <mergeCell ref="BD14:BI15"/>
    <mergeCell ref="BJ14:BJ15"/>
    <mergeCell ref="A63:AW64"/>
    <mergeCell ref="AX63:BC64"/>
    <mergeCell ref="BD63:BI64"/>
    <mergeCell ref="BJ63:BJ64"/>
    <mergeCell ref="A19:AW19"/>
    <mergeCell ref="AX19:BC19"/>
    <mergeCell ref="BD19:BI19"/>
    <mergeCell ref="A18:AW18"/>
    <mergeCell ref="BK63:BO63"/>
    <mergeCell ref="BP63:BP64"/>
    <mergeCell ref="A65:AW65"/>
    <mergeCell ref="AX65:BC65"/>
    <mergeCell ref="BD65:BI65"/>
    <mergeCell ref="A66:AW66"/>
    <mergeCell ref="AX66:BC66"/>
    <mergeCell ref="BD66:BI66"/>
    <mergeCell ref="AX67:BC67"/>
    <mergeCell ref="BD67:BI67"/>
    <mergeCell ref="A67:AW67"/>
    <mergeCell ref="A68:AW68"/>
    <mergeCell ref="AX68:BC68"/>
    <mergeCell ref="BD68:BI68"/>
    <mergeCell ref="A69:AW69"/>
    <mergeCell ref="AX69:BC69"/>
    <mergeCell ref="BD69:BI69"/>
    <mergeCell ref="AX70:BC70"/>
    <mergeCell ref="BD70:BI70"/>
    <mergeCell ref="A70:AW70"/>
    <mergeCell ref="A71:AW71"/>
    <mergeCell ref="AX71:BC71"/>
    <mergeCell ref="BD71:BI71"/>
    <mergeCell ref="A72:AW72"/>
    <mergeCell ref="AX72:BC72"/>
    <mergeCell ref="BD72:BI72"/>
    <mergeCell ref="A73:AW73"/>
    <mergeCell ref="AX73:BC73"/>
    <mergeCell ref="BD73:BI73"/>
    <mergeCell ref="AX74:BC74"/>
    <mergeCell ref="BD74:BI74"/>
    <mergeCell ref="A74:AW74"/>
    <mergeCell ref="A75:AW75"/>
    <mergeCell ref="AX75:BC75"/>
    <mergeCell ref="BD75:BI75"/>
    <mergeCell ref="A76:AW76"/>
    <mergeCell ref="AX76:BC76"/>
    <mergeCell ref="BD76:BI76"/>
    <mergeCell ref="A77:AW77"/>
    <mergeCell ref="AX77:BC77"/>
    <mergeCell ref="BD77:BI77"/>
    <mergeCell ref="A78:AW78"/>
    <mergeCell ref="AX78:BC78"/>
    <mergeCell ref="BD78:BI78"/>
    <mergeCell ref="AX79:BC79"/>
    <mergeCell ref="BD79:BI79"/>
    <mergeCell ref="A79:AW79"/>
    <mergeCell ref="A80:AW80"/>
    <mergeCell ref="AX80:BC80"/>
    <mergeCell ref="BD80:BI80"/>
    <mergeCell ref="A81:AW81"/>
    <mergeCell ref="AX81:BC81"/>
    <mergeCell ref="BD81:BI81"/>
    <mergeCell ref="A84:AW84"/>
    <mergeCell ref="AX84:BC84"/>
    <mergeCell ref="BD84:BI84"/>
    <mergeCell ref="A83:AW83"/>
    <mergeCell ref="AX83:BC83"/>
    <mergeCell ref="BD83:BI83"/>
    <mergeCell ref="AD85:BO85"/>
    <mergeCell ref="A87:AW88"/>
    <mergeCell ref="AX87:BC88"/>
    <mergeCell ref="BD87:BI88"/>
    <mergeCell ref="BJ87:BJ88"/>
    <mergeCell ref="BK87:BO87"/>
    <mergeCell ref="BP87:BP88"/>
    <mergeCell ref="A89:AW89"/>
    <mergeCell ref="AX89:BC89"/>
    <mergeCell ref="BD89:BI89"/>
    <mergeCell ref="A90:AW90"/>
    <mergeCell ref="AX90:BC90"/>
    <mergeCell ref="BD90:BI90"/>
    <mergeCell ref="AX91:BC91"/>
    <mergeCell ref="BD91:BI91"/>
    <mergeCell ref="A91:AW91"/>
    <mergeCell ref="AX92:BC92"/>
    <mergeCell ref="BD92:BI92"/>
    <mergeCell ref="A92:AW92"/>
    <mergeCell ref="A93:AW93"/>
    <mergeCell ref="AX93:BC93"/>
    <mergeCell ref="BD93:BI93"/>
    <mergeCell ref="A94:AW94"/>
    <mergeCell ref="AX94:BC94"/>
    <mergeCell ref="BD94:BI94"/>
    <mergeCell ref="A95:AW95"/>
    <mergeCell ref="AX95:BC95"/>
    <mergeCell ref="BD95:BI95"/>
    <mergeCell ref="A96:AW96"/>
    <mergeCell ref="AX96:BC96"/>
    <mergeCell ref="BD96:BI96"/>
    <mergeCell ref="A97:AW97"/>
    <mergeCell ref="AX97:BC97"/>
    <mergeCell ref="BD97:BI97"/>
    <mergeCell ref="A98:AW98"/>
    <mergeCell ref="AX98:BC98"/>
    <mergeCell ref="BD98:BI98"/>
    <mergeCell ref="A99:AW99"/>
    <mergeCell ref="AX99:BC99"/>
    <mergeCell ref="BD99:BI99"/>
    <mergeCell ref="A100:AW100"/>
    <mergeCell ref="AX100:BC100"/>
    <mergeCell ref="BD100:BI100"/>
    <mergeCell ref="AX101:BC101"/>
    <mergeCell ref="BD101:BI101"/>
    <mergeCell ref="A101:AW101"/>
    <mergeCell ref="A102:AW102"/>
    <mergeCell ref="AX102:BC102"/>
    <mergeCell ref="BD102:BI102"/>
    <mergeCell ref="A103:AW103"/>
    <mergeCell ref="AX103:BC103"/>
    <mergeCell ref="BD103:BI103"/>
    <mergeCell ref="A104:AW104"/>
    <mergeCell ref="AX104:BC104"/>
    <mergeCell ref="BD104:BI104"/>
    <mergeCell ref="A105:AW105"/>
    <mergeCell ref="AX105:BC105"/>
    <mergeCell ref="BD105:BI105"/>
    <mergeCell ref="A106:AW106"/>
    <mergeCell ref="AX106:BC106"/>
    <mergeCell ref="BD106:BI106"/>
    <mergeCell ref="A107:AW107"/>
    <mergeCell ref="AX107:BC107"/>
    <mergeCell ref="BD107:BI107"/>
    <mergeCell ref="A108:AW108"/>
    <mergeCell ref="AX108:BC108"/>
    <mergeCell ref="BD108:BI108"/>
    <mergeCell ref="AX109:BC109"/>
    <mergeCell ref="BD109:BI109"/>
    <mergeCell ref="A109:AW109"/>
    <mergeCell ref="A110:AW110"/>
    <mergeCell ref="AX110:BC110"/>
    <mergeCell ref="BD110:BI110"/>
    <mergeCell ref="A113:AW114"/>
    <mergeCell ref="AX113:BC114"/>
    <mergeCell ref="BD113:BI114"/>
    <mergeCell ref="BJ113:BJ114"/>
    <mergeCell ref="BK113:BO113"/>
    <mergeCell ref="BP113:BP114"/>
    <mergeCell ref="A115:AW115"/>
    <mergeCell ref="AX115:BC115"/>
    <mergeCell ref="BD115:BI115"/>
    <mergeCell ref="A117:AW117"/>
    <mergeCell ref="A116:AW116"/>
    <mergeCell ref="AX116:BC116"/>
    <mergeCell ref="BD116:BI116"/>
    <mergeCell ref="AX117:BC117"/>
    <mergeCell ref="BD117:BI117"/>
    <mergeCell ref="A120:AW120"/>
    <mergeCell ref="AX118:BC118"/>
    <mergeCell ref="BD118:BI118"/>
    <mergeCell ref="BO125:BP125"/>
    <mergeCell ref="A118:AW118"/>
    <mergeCell ref="A119:AW119"/>
    <mergeCell ref="AX119:BC119"/>
    <mergeCell ref="BD119:BI119"/>
    <mergeCell ref="AX120:BC120"/>
    <mergeCell ref="BD120:BI120"/>
    <mergeCell ref="BD121:BI121"/>
    <mergeCell ref="AX121:BC121"/>
    <mergeCell ref="N125:AI125"/>
    <mergeCell ref="AM125:BJ125"/>
    <mergeCell ref="A121:AW121"/>
    <mergeCell ref="N124:AI124"/>
    <mergeCell ref="AM124:BJ124"/>
    <mergeCell ref="BL138:BM138"/>
    <mergeCell ref="N137:AM137"/>
    <mergeCell ref="BO126:BP126"/>
    <mergeCell ref="R127:AI127"/>
    <mergeCell ref="AM127:BJ127"/>
    <mergeCell ref="R128:AI128"/>
    <mergeCell ref="AM128:BJ128"/>
    <mergeCell ref="BM131:BP131"/>
    <mergeCell ref="BM132:BP132"/>
    <mergeCell ref="BL134:BM134"/>
    <mergeCell ref="BL135:BM135"/>
    <mergeCell ref="AP137:BG137"/>
    <mergeCell ref="BJ137:BK137"/>
    <mergeCell ref="BL137:BM137"/>
    <mergeCell ref="A140:B140"/>
    <mergeCell ref="C140:E140"/>
    <mergeCell ref="I140:X140"/>
    <mergeCell ref="Y140:AB140"/>
    <mergeCell ref="N138:AM138"/>
    <mergeCell ref="AP138:BG138"/>
    <mergeCell ref="BJ138:BK138"/>
    <mergeCell ref="AC140:AE140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7" max="163" man="1"/>
    <brk id="60" max="163" man="1"/>
    <brk id="84" max="163" man="1"/>
    <brk id="11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141"/>
  <sheetViews>
    <sheetView tabSelected="1" view="pageBreakPreview" zoomScaleSheetLayoutView="100" workbookViewId="0" topLeftCell="A49">
      <selection activeCell="BL58" sqref="BL58"/>
    </sheetView>
  </sheetViews>
  <sheetFormatPr defaultColWidth="9.00390625" defaultRowHeight="12.75"/>
  <cols>
    <col min="1" max="61" width="0.875" style="1" customWidth="1"/>
    <col min="62" max="62" width="12.25390625" style="42" customWidth="1"/>
    <col min="63" max="63" width="12.75390625" style="42" customWidth="1"/>
    <col min="64" max="64" width="13.625" style="42" customWidth="1"/>
    <col min="65" max="65" width="11.00390625" style="42" customWidth="1"/>
    <col min="66" max="66" width="11.125" style="42" customWidth="1"/>
    <col min="67" max="67" width="12.75390625" style="42" customWidth="1"/>
    <col min="68" max="68" width="13.75390625" style="42" customWidth="1"/>
    <col min="69" max="16384" width="0.875" style="1" customWidth="1"/>
  </cols>
  <sheetData>
    <row r="1" spans="2:67" ht="12" customHeight="1">
      <c r="B1" s="82" t="s">
        <v>20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</row>
    <row r="2" spans="2:68" ht="12" customHeight="1" thickBot="1">
      <c r="B2" s="82" t="s">
        <v>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45" t="s">
        <v>11</v>
      </c>
    </row>
    <row r="3" spans="67:68" ht="12" customHeight="1">
      <c r="BO3" s="63" t="s">
        <v>14</v>
      </c>
      <c r="BP3" s="64" t="s">
        <v>12</v>
      </c>
    </row>
    <row r="4" spans="61:68" ht="12" customHeight="1">
      <c r="BI4" s="2" t="s">
        <v>23</v>
      </c>
      <c r="BJ4" s="160" t="s">
        <v>245</v>
      </c>
      <c r="BK4" s="160"/>
      <c r="BO4" s="63" t="s">
        <v>15</v>
      </c>
      <c r="BP4" s="65"/>
    </row>
    <row r="5" spans="1:68" ht="12" customHeight="1">
      <c r="A5" s="1" t="s">
        <v>25</v>
      </c>
      <c r="AX5" s="84" t="s">
        <v>246</v>
      </c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63" t="s">
        <v>16</v>
      </c>
      <c r="BP5" s="65"/>
    </row>
    <row r="6" spans="1:68" ht="12" customHeight="1">
      <c r="A6" s="1" t="s">
        <v>26</v>
      </c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63"/>
      <c r="BP6" s="65"/>
    </row>
    <row r="7" spans="1:68" ht="12" customHeight="1">
      <c r="A7" s="1" t="s">
        <v>27</v>
      </c>
      <c r="AX7" s="84" t="s">
        <v>247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63" t="s">
        <v>17</v>
      </c>
      <c r="BP7" s="65"/>
    </row>
    <row r="8" spans="1:68" ht="12" customHeight="1">
      <c r="A8" s="1" t="s">
        <v>28</v>
      </c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54"/>
      <c r="BK8" s="54"/>
      <c r="BL8" s="54"/>
      <c r="BM8" s="54"/>
      <c r="BN8" s="54"/>
      <c r="BO8" s="63" t="s">
        <v>16</v>
      </c>
      <c r="BP8" s="65"/>
    </row>
    <row r="9" spans="1:68" ht="10.5" customHeight="1">
      <c r="A9" s="1" t="s">
        <v>29</v>
      </c>
      <c r="AX9" s="84" t="s">
        <v>262</v>
      </c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63" t="s">
        <v>18</v>
      </c>
      <c r="BP9" s="65"/>
    </row>
    <row r="10" spans="1:68" ht="12" customHeight="1">
      <c r="A10" s="1" t="s">
        <v>30</v>
      </c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63"/>
      <c r="BP10" s="65"/>
    </row>
    <row r="11" spans="1:68" ht="11.25">
      <c r="A11" s="1" t="s">
        <v>31</v>
      </c>
      <c r="BO11" s="63"/>
      <c r="BP11" s="65"/>
    </row>
    <row r="12" spans="1:68" ht="12" thickBot="1">
      <c r="A12" s="1" t="s">
        <v>32</v>
      </c>
      <c r="BO12" s="63" t="s">
        <v>19</v>
      </c>
      <c r="BP12" s="66" t="s">
        <v>13</v>
      </c>
    </row>
    <row r="13" spans="1:68" ht="17.25" customHeight="1">
      <c r="A13" s="121" t="s">
        <v>22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</row>
    <row r="14" spans="1:68" ht="11.25">
      <c r="A14" s="111" t="s">
        <v>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2"/>
      <c r="AX14" s="115" t="s">
        <v>1</v>
      </c>
      <c r="AY14" s="116"/>
      <c r="AZ14" s="116"/>
      <c r="BA14" s="116"/>
      <c r="BB14" s="116"/>
      <c r="BC14" s="117"/>
      <c r="BD14" s="115" t="s">
        <v>2</v>
      </c>
      <c r="BE14" s="116"/>
      <c r="BF14" s="116"/>
      <c r="BG14" s="116"/>
      <c r="BH14" s="116"/>
      <c r="BI14" s="116"/>
      <c r="BJ14" s="71" t="s">
        <v>3</v>
      </c>
      <c r="BK14" s="110" t="s">
        <v>9</v>
      </c>
      <c r="BL14" s="107"/>
      <c r="BM14" s="107"/>
      <c r="BN14" s="107"/>
      <c r="BO14" s="107"/>
      <c r="BP14" s="71" t="s">
        <v>10</v>
      </c>
    </row>
    <row r="15" spans="1:68" ht="31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  <c r="AX15" s="118"/>
      <c r="AY15" s="119"/>
      <c r="AZ15" s="119"/>
      <c r="BA15" s="119"/>
      <c r="BB15" s="119"/>
      <c r="BC15" s="120"/>
      <c r="BD15" s="118"/>
      <c r="BE15" s="119"/>
      <c r="BF15" s="119"/>
      <c r="BG15" s="119"/>
      <c r="BH15" s="119"/>
      <c r="BI15" s="119"/>
      <c r="BJ15" s="74"/>
      <c r="BK15" s="44" t="s">
        <v>4</v>
      </c>
      <c r="BL15" s="44" t="s">
        <v>5</v>
      </c>
      <c r="BM15" s="44" t="s">
        <v>6</v>
      </c>
      <c r="BN15" s="44" t="s">
        <v>7</v>
      </c>
      <c r="BO15" s="44" t="s">
        <v>8</v>
      </c>
      <c r="BP15" s="74"/>
    </row>
    <row r="16" spans="1:68" ht="12" thickBot="1">
      <c r="A16" s="123">
        <v>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AX16" s="125">
        <v>2</v>
      </c>
      <c r="AY16" s="111"/>
      <c r="AZ16" s="111"/>
      <c r="BA16" s="111"/>
      <c r="BB16" s="111"/>
      <c r="BC16" s="112"/>
      <c r="BD16" s="125">
        <v>3</v>
      </c>
      <c r="BE16" s="111"/>
      <c r="BF16" s="111"/>
      <c r="BG16" s="111"/>
      <c r="BH16" s="111"/>
      <c r="BI16" s="111"/>
      <c r="BJ16" s="45">
        <v>4</v>
      </c>
      <c r="BK16" s="45">
        <v>5</v>
      </c>
      <c r="BL16" s="45">
        <v>6</v>
      </c>
      <c r="BM16" s="45">
        <v>7</v>
      </c>
      <c r="BN16" s="45">
        <v>8</v>
      </c>
      <c r="BO16" s="45">
        <v>9</v>
      </c>
      <c r="BP16" s="43">
        <v>10</v>
      </c>
    </row>
    <row r="17" spans="1:68" s="20" customFormat="1" ht="21" customHeight="1">
      <c r="A17" s="165" t="s">
        <v>243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6" t="s">
        <v>33</v>
      </c>
      <c r="AY17" s="167"/>
      <c r="AZ17" s="167"/>
      <c r="BA17" s="167"/>
      <c r="BB17" s="167"/>
      <c r="BC17" s="168"/>
      <c r="BD17" s="169"/>
      <c r="BE17" s="167"/>
      <c r="BF17" s="167"/>
      <c r="BG17" s="167"/>
      <c r="BH17" s="167"/>
      <c r="BI17" s="167"/>
      <c r="BJ17" s="29">
        <f>BJ18+BJ20+BJ21+BJ22+BJ25+BJ33</f>
        <v>400000</v>
      </c>
      <c r="BK17" s="67">
        <f>BK18+BK20+BK21+BK22+BK25+BK33</f>
        <v>326404.5</v>
      </c>
      <c r="BL17" s="67">
        <f>BL18+BL20+BL21+BL22+BL25+BL33</f>
        <v>0</v>
      </c>
      <c r="BM17" s="67">
        <f>BM18+BM20+BM21+BM22+BM25+BM33</f>
        <v>0</v>
      </c>
      <c r="BN17" s="67">
        <f>BN18+BN20+BN21+BN22+BN25+BN33</f>
        <v>0</v>
      </c>
      <c r="BO17" s="30">
        <f aca="true" t="shared" si="0" ref="BO17:BO37">BK17+BN17+BM17+BL17</f>
        <v>326404.5</v>
      </c>
      <c r="BP17" s="31">
        <f aca="true" t="shared" si="1" ref="BP17:BP37">BJ17-BO17</f>
        <v>73595.5</v>
      </c>
    </row>
    <row r="18" spans="1:68" s="21" customFormat="1" ht="12.75">
      <c r="A18" s="181" t="s">
        <v>224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2" t="s">
        <v>34</v>
      </c>
      <c r="AY18" s="183"/>
      <c r="AZ18" s="183"/>
      <c r="BA18" s="183"/>
      <c r="BB18" s="183"/>
      <c r="BC18" s="184"/>
      <c r="BD18" s="185" t="s">
        <v>35</v>
      </c>
      <c r="BE18" s="183"/>
      <c r="BF18" s="183"/>
      <c r="BG18" s="183"/>
      <c r="BH18" s="183"/>
      <c r="BI18" s="183"/>
      <c r="BJ18" s="33"/>
      <c r="BK18" s="33"/>
      <c r="BL18" s="33"/>
      <c r="BM18" s="33"/>
      <c r="BN18" s="33"/>
      <c r="BO18" s="34">
        <f t="shared" si="0"/>
        <v>0</v>
      </c>
      <c r="BP18" s="35">
        <f t="shared" si="1"/>
        <v>0</v>
      </c>
    </row>
    <row r="19" spans="1:68" s="21" customFormat="1" ht="12.75">
      <c r="A19" s="188" t="s">
        <v>37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77"/>
      <c r="AY19" s="178"/>
      <c r="AZ19" s="178"/>
      <c r="BA19" s="178"/>
      <c r="BB19" s="178"/>
      <c r="BC19" s="179"/>
      <c r="BD19" s="180"/>
      <c r="BE19" s="178"/>
      <c r="BF19" s="178"/>
      <c r="BG19" s="178"/>
      <c r="BH19" s="178"/>
      <c r="BI19" s="178"/>
      <c r="BJ19" s="36"/>
      <c r="BK19" s="36"/>
      <c r="BL19" s="36"/>
      <c r="BM19" s="36"/>
      <c r="BN19" s="36"/>
      <c r="BO19" s="37">
        <f t="shared" si="0"/>
        <v>0</v>
      </c>
      <c r="BP19" s="35">
        <f t="shared" si="1"/>
        <v>0</v>
      </c>
    </row>
    <row r="20" spans="1:68" s="21" customFormat="1" ht="12.75">
      <c r="A20" s="181" t="s">
        <v>40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2" t="s">
        <v>38</v>
      </c>
      <c r="AY20" s="183"/>
      <c r="AZ20" s="183"/>
      <c r="BA20" s="183"/>
      <c r="BB20" s="183"/>
      <c r="BC20" s="184"/>
      <c r="BD20" s="185" t="s">
        <v>39</v>
      </c>
      <c r="BE20" s="183"/>
      <c r="BF20" s="183"/>
      <c r="BG20" s="183"/>
      <c r="BH20" s="183"/>
      <c r="BI20" s="183"/>
      <c r="BJ20" s="33">
        <v>290409.2</v>
      </c>
      <c r="BK20" s="33">
        <f>289746.2+663</f>
        <v>290409.2</v>
      </c>
      <c r="BL20" s="33"/>
      <c r="BM20" s="33"/>
      <c r="BN20" s="33"/>
      <c r="BO20" s="38">
        <f t="shared" si="0"/>
        <v>290409.2</v>
      </c>
      <c r="BP20" s="35">
        <f t="shared" si="1"/>
        <v>0</v>
      </c>
    </row>
    <row r="21" spans="1:68" s="21" customFormat="1" ht="24" customHeight="1">
      <c r="A21" s="181" t="s">
        <v>41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2" t="s">
        <v>42</v>
      </c>
      <c r="AY21" s="183"/>
      <c r="AZ21" s="183"/>
      <c r="BA21" s="183"/>
      <c r="BB21" s="183"/>
      <c r="BC21" s="184"/>
      <c r="BD21" s="185" t="s">
        <v>43</v>
      </c>
      <c r="BE21" s="183"/>
      <c r="BF21" s="183"/>
      <c r="BG21" s="183"/>
      <c r="BH21" s="183"/>
      <c r="BI21" s="183"/>
      <c r="BJ21" s="33"/>
      <c r="BK21" s="33"/>
      <c r="BL21" s="33"/>
      <c r="BM21" s="33"/>
      <c r="BN21" s="33"/>
      <c r="BO21" s="37">
        <f t="shared" si="0"/>
        <v>0</v>
      </c>
      <c r="BP21" s="35">
        <f t="shared" si="1"/>
        <v>0</v>
      </c>
    </row>
    <row r="22" spans="1:68" s="21" customFormat="1" ht="24" customHeight="1">
      <c r="A22" s="181" t="s">
        <v>225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2" t="s">
        <v>44</v>
      </c>
      <c r="AY22" s="183"/>
      <c r="AZ22" s="183"/>
      <c r="BA22" s="183"/>
      <c r="BB22" s="183"/>
      <c r="BC22" s="184"/>
      <c r="BD22" s="185" t="s">
        <v>45</v>
      </c>
      <c r="BE22" s="183"/>
      <c r="BF22" s="183"/>
      <c r="BG22" s="183"/>
      <c r="BH22" s="183"/>
      <c r="BI22" s="183"/>
      <c r="BJ22" s="32">
        <f>BJ23+BJ24</f>
        <v>0</v>
      </c>
      <c r="BK22" s="32">
        <f>BK23+BK24</f>
        <v>0</v>
      </c>
      <c r="BL22" s="32">
        <f>BL23+BL24</f>
        <v>0</v>
      </c>
      <c r="BM22" s="32">
        <f>BM23+BM24</f>
        <v>0</v>
      </c>
      <c r="BN22" s="32">
        <f>BN23+BN24</f>
        <v>0</v>
      </c>
      <c r="BO22" s="38">
        <f t="shared" si="0"/>
        <v>0</v>
      </c>
      <c r="BP22" s="35">
        <f t="shared" si="1"/>
        <v>0</v>
      </c>
    </row>
    <row r="23" spans="1:68" s="21" customFormat="1" ht="22.5" customHeight="1">
      <c r="A23" s="172" t="s">
        <v>46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7" t="s">
        <v>47</v>
      </c>
      <c r="AY23" s="178"/>
      <c r="AZ23" s="178"/>
      <c r="BA23" s="178"/>
      <c r="BB23" s="178"/>
      <c r="BC23" s="179"/>
      <c r="BD23" s="180" t="s">
        <v>48</v>
      </c>
      <c r="BE23" s="178"/>
      <c r="BF23" s="178"/>
      <c r="BG23" s="178"/>
      <c r="BH23" s="178"/>
      <c r="BI23" s="178"/>
      <c r="BJ23" s="36"/>
      <c r="BK23" s="36"/>
      <c r="BL23" s="36"/>
      <c r="BM23" s="36"/>
      <c r="BN23" s="36"/>
      <c r="BO23" s="37">
        <f t="shared" si="0"/>
        <v>0</v>
      </c>
      <c r="BP23" s="35">
        <f t="shared" si="1"/>
        <v>0</v>
      </c>
    </row>
    <row r="24" spans="1:68" s="21" customFormat="1" ht="22.5" customHeight="1">
      <c r="A24" s="172" t="s">
        <v>49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7" t="s">
        <v>50</v>
      </c>
      <c r="AY24" s="178"/>
      <c r="AZ24" s="178"/>
      <c r="BA24" s="178"/>
      <c r="BB24" s="178"/>
      <c r="BC24" s="179"/>
      <c r="BD24" s="180" t="s">
        <v>51</v>
      </c>
      <c r="BE24" s="178"/>
      <c r="BF24" s="178"/>
      <c r="BG24" s="178"/>
      <c r="BH24" s="178"/>
      <c r="BI24" s="178"/>
      <c r="BJ24" s="36"/>
      <c r="BK24" s="36"/>
      <c r="BL24" s="36"/>
      <c r="BM24" s="36"/>
      <c r="BN24" s="36"/>
      <c r="BO24" s="38">
        <f t="shared" si="0"/>
        <v>0</v>
      </c>
      <c r="BP24" s="35">
        <f t="shared" si="1"/>
        <v>0</v>
      </c>
    </row>
    <row r="25" spans="1:68" s="21" customFormat="1" ht="12.75">
      <c r="A25" s="181" t="s">
        <v>226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2" t="s">
        <v>52</v>
      </c>
      <c r="AY25" s="183"/>
      <c r="AZ25" s="183"/>
      <c r="BA25" s="183"/>
      <c r="BB25" s="183"/>
      <c r="BC25" s="184"/>
      <c r="BD25" s="185" t="s">
        <v>53</v>
      </c>
      <c r="BE25" s="183"/>
      <c r="BF25" s="183"/>
      <c r="BG25" s="183"/>
      <c r="BH25" s="183"/>
      <c r="BI25" s="183"/>
      <c r="BJ25" s="32">
        <f>BJ26+BJ27+BJ28+BJ29+BJ30+BJ31+BJ32</f>
        <v>0</v>
      </c>
      <c r="BK25" s="32">
        <f>BK26+BK27+BK28+BK29+BK30+BK31+BK32</f>
        <v>0</v>
      </c>
      <c r="BL25" s="32">
        <f>BL26+BL27+BL28+BL29+BL30+BL31+BL32</f>
        <v>0</v>
      </c>
      <c r="BM25" s="32">
        <f>BM26+BM27+BM28+BM29+BM30+BM31+BM32</f>
        <v>0</v>
      </c>
      <c r="BN25" s="32">
        <f>BN26+BN27+BN28+BN29+BN30+BN31+BN32</f>
        <v>0</v>
      </c>
      <c r="BO25" s="37">
        <f t="shared" si="0"/>
        <v>0</v>
      </c>
      <c r="BP25" s="35">
        <f t="shared" si="1"/>
        <v>0</v>
      </c>
    </row>
    <row r="26" spans="1:68" s="21" customFormat="1" ht="12.75">
      <c r="A26" s="172" t="s">
        <v>54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7" t="s">
        <v>55</v>
      </c>
      <c r="AY26" s="178"/>
      <c r="AZ26" s="178"/>
      <c r="BA26" s="178"/>
      <c r="BB26" s="178"/>
      <c r="BC26" s="179"/>
      <c r="BD26" s="180" t="s">
        <v>56</v>
      </c>
      <c r="BE26" s="178"/>
      <c r="BF26" s="178"/>
      <c r="BG26" s="178"/>
      <c r="BH26" s="178"/>
      <c r="BI26" s="178"/>
      <c r="BJ26" s="36"/>
      <c r="BK26" s="36"/>
      <c r="BL26" s="36"/>
      <c r="BM26" s="36"/>
      <c r="BN26" s="36"/>
      <c r="BO26" s="38">
        <f t="shared" si="0"/>
        <v>0</v>
      </c>
      <c r="BP26" s="35">
        <f t="shared" si="1"/>
        <v>0</v>
      </c>
    </row>
    <row r="27" spans="1:68" s="21" customFormat="1" ht="12.75">
      <c r="A27" s="172" t="s">
        <v>57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7" t="s">
        <v>58</v>
      </c>
      <c r="AY27" s="178"/>
      <c r="AZ27" s="178"/>
      <c r="BA27" s="178"/>
      <c r="BB27" s="178"/>
      <c r="BC27" s="179"/>
      <c r="BD27" s="180" t="s">
        <v>59</v>
      </c>
      <c r="BE27" s="178"/>
      <c r="BF27" s="178"/>
      <c r="BG27" s="178"/>
      <c r="BH27" s="178"/>
      <c r="BI27" s="178"/>
      <c r="BJ27" s="36"/>
      <c r="BK27" s="36"/>
      <c r="BL27" s="36"/>
      <c r="BM27" s="36"/>
      <c r="BN27" s="36"/>
      <c r="BO27" s="37">
        <f t="shared" si="0"/>
        <v>0</v>
      </c>
      <c r="BP27" s="35">
        <f t="shared" si="1"/>
        <v>0</v>
      </c>
    </row>
    <row r="28" spans="1:68" s="21" customFormat="1" ht="12.75">
      <c r="A28" s="172" t="s">
        <v>60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7" t="s">
        <v>61</v>
      </c>
      <c r="AY28" s="178"/>
      <c r="AZ28" s="178"/>
      <c r="BA28" s="178"/>
      <c r="BB28" s="178"/>
      <c r="BC28" s="179"/>
      <c r="BD28" s="180" t="s">
        <v>62</v>
      </c>
      <c r="BE28" s="178"/>
      <c r="BF28" s="178"/>
      <c r="BG28" s="178"/>
      <c r="BH28" s="178"/>
      <c r="BI28" s="178"/>
      <c r="BJ28" s="36"/>
      <c r="BK28" s="36"/>
      <c r="BL28" s="36"/>
      <c r="BM28" s="36"/>
      <c r="BN28" s="36"/>
      <c r="BO28" s="38">
        <f t="shared" si="0"/>
        <v>0</v>
      </c>
      <c r="BP28" s="35">
        <f t="shared" si="1"/>
        <v>0</v>
      </c>
    </row>
    <row r="29" spans="1:68" s="21" customFormat="1" ht="12.75">
      <c r="A29" s="172" t="s">
        <v>63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7" t="s">
        <v>64</v>
      </c>
      <c r="AY29" s="178"/>
      <c r="AZ29" s="178"/>
      <c r="BA29" s="178"/>
      <c r="BB29" s="178"/>
      <c r="BC29" s="179"/>
      <c r="BD29" s="180" t="s">
        <v>65</v>
      </c>
      <c r="BE29" s="178"/>
      <c r="BF29" s="178"/>
      <c r="BG29" s="178"/>
      <c r="BH29" s="178"/>
      <c r="BI29" s="178"/>
      <c r="BJ29" s="36"/>
      <c r="BK29" s="36"/>
      <c r="BL29" s="36"/>
      <c r="BM29" s="36"/>
      <c r="BN29" s="36"/>
      <c r="BO29" s="37">
        <f t="shared" si="0"/>
        <v>0</v>
      </c>
      <c r="BP29" s="35">
        <f t="shared" si="1"/>
        <v>0</v>
      </c>
    </row>
    <row r="30" spans="1:68" s="21" customFormat="1" ht="12.75">
      <c r="A30" s="172" t="s">
        <v>72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7" t="s">
        <v>66</v>
      </c>
      <c r="AY30" s="178"/>
      <c r="AZ30" s="178"/>
      <c r="BA30" s="178"/>
      <c r="BB30" s="178"/>
      <c r="BC30" s="179"/>
      <c r="BD30" s="180" t="s">
        <v>69</v>
      </c>
      <c r="BE30" s="178"/>
      <c r="BF30" s="178"/>
      <c r="BG30" s="178"/>
      <c r="BH30" s="178"/>
      <c r="BI30" s="178"/>
      <c r="BJ30" s="36"/>
      <c r="BK30" s="36"/>
      <c r="BL30" s="36"/>
      <c r="BM30" s="36"/>
      <c r="BN30" s="36"/>
      <c r="BO30" s="38">
        <f t="shared" si="0"/>
        <v>0</v>
      </c>
      <c r="BP30" s="35">
        <f t="shared" si="1"/>
        <v>0</v>
      </c>
    </row>
    <row r="31" spans="1:68" s="21" customFormat="1" ht="12.75">
      <c r="A31" s="172" t="s">
        <v>73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7" t="s">
        <v>67</v>
      </c>
      <c r="AY31" s="178"/>
      <c r="AZ31" s="178"/>
      <c r="BA31" s="178"/>
      <c r="BB31" s="178"/>
      <c r="BC31" s="179"/>
      <c r="BD31" s="180" t="s">
        <v>70</v>
      </c>
      <c r="BE31" s="178"/>
      <c r="BF31" s="178"/>
      <c r="BG31" s="178"/>
      <c r="BH31" s="178"/>
      <c r="BI31" s="178"/>
      <c r="BJ31" s="36"/>
      <c r="BK31" s="36"/>
      <c r="BL31" s="36"/>
      <c r="BM31" s="36"/>
      <c r="BN31" s="36"/>
      <c r="BO31" s="37">
        <f t="shared" si="0"/>
        <v>0</v>
      </c>
      <c r="BP31" s="35">
        <f t="shared" si="1"/>
        <v>0</v>
      </c>
    </row>
    <row r="32" spans="1:68" s="21" customFormat="1" ht="12.75">
      <c r="A32" s="172" t="s">
        <v>74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7" t="s">
        <v>68</v>
      </c>
      <c r="AY32" s="178"/>
      <c r="AZ32" s="178"/>
      <c r="BA32" s="178"/>
      <c r="BB32" s="178"/>
      <c r="BC32" s="179"/>
      <c r="BD32" s="180" t="s">
        <v>71</v>
      </c>
      <c r="BE32" s="178"/>
      <c r="BF32" s="178"/>
      <c r="BG32" s="178"/>
      <c r="BH32" s="178"/>
      <c r="BI32" s="178"/>
      <c r="BJ32" s="36"/>
      <c r="BK32" s="36"/>
      <c r="BL32" s="36"/>
      <c r="BM32" s="36"/>
      <c r="BN32" s="36"/>
      <c r="BO32" s="38">
        <f t="shared" si="0"/>
        <v>0</v>
      </c>
      <c r="BP32" s="35">
        <f t="shared" si="1"/>
        <v>0</v>
      </c>
    </row>
    <row r="33" spans="1:68" s="21" customFormat="1" ht="12.75">
      <c r="A33" s="181" t="s">
        <v>227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2" t="s">
        <v>75</v>
      </c>
      <c r="AY33" s="183"/>
      <c r="AZ33" s="183"/>
      <c r="BA33" s="183"/>
      <c r="BB33" s="183"/>
      <c r="BC33" s="184"/>
      <c r="BD33" s="185" t="s">
        <v>76</v>
      </c>
      <c r="BE33" s="183"/>
      <c r="BF33" s="183"/>
      <c r="BG33" s="183"/>
      <c r="BH33" s="183"/>
      <c r="BI33" s="183"/>
      <c r="BJ33" s="32">
        <f>BJ34+BJ35+BJ36+BJ37</f>
        <v>109590.8</v>
      </c>
      <c r="BK33" s="32">
        <f>BK34+BK35+BK36+BK37</f>
        <v>35995.3</v>
      </c>
      <c r="BL33" s="32">
        <f>BL34+BL35+BL36+BL37</f>
        <v>0</v>
      </c>
      <c r="BM33" s="32">
        <f>BM34+BM35+BM36+BM37</f>
        <v>0</v>
      </c>
      <c r="BN33" s="32">
        <f>BN34+BN35+BN36+BN37</f>
        <v>0</v>
      </c>
      <c r="BO33" s="37">
        <f t="shared" si="0"/>
        <v>35995.3</v>
      </c>
      <c r="BP33" s="35">
        <f t="shared" si="1"/>
        <v>73595.5</v>
      </c>
    </row>
    <row r="34" spans="1:68" s="21" customFormat="1" ht="27.75" customHeight="1">
      <c r="A34" s="172" t="s">
        <v>77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7" t="s">
        <v>36</v>
      </c>
      <c r="AY34" s="178"/>
      <c r="AZ34" s="178"/>
      <c r="BA34" s="178"/>
      <c r="BB34" s="178"/>
      <c r="BC34" s="179"/>
      <c r="BD34" s="180" t="s">
        <v>76</v>
      </c>
      <c r="BE34" s="178"/>
      <c r="BF34" s="178"/>
      <c r="BG34" s="178"/>
      <c r="BH34" s="178"/>
      <c r="BI34" s="178"/>
      <c r="BJ34" s="36"/>
      <c r="BK34" s="36"/>
      <c r="BL34" s="36"/>
      <c r="BM34" s="36"/>
      <c r="BN34" s="36"/>
      <c r="BO34" s="38">
        <f t="shared" si="0"/>
        <v>0</v>
      </c>
      <c r="BP34" s="35">
        <f t="shared" si="1"/>
        <v>0</v>
      </c>
    </row>
    <row r="35" spans="1:68" s="21" customFormat="1" ht="14.25" customHeight="1">
      <c r="A35" s="172" t="s">
        <v>221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7" t="s">
        <v>78</v>
      </c>
      <c r="AY35" s="178"/>
      <c r="AZ35" s="178"/>
      <c r="BA35" s="178"/>
      <c r="BB35" s="178"/>
      <c r="BC35" s="179"/>
      <c r="BD35" s="180" t="s">
        <v>76</v>
      </c>
      <c r="BE35" s="178"/>
      <c r="BF35" s="178"/>
      <c r="BG35" s="178"/>
      <c r="BH35" s="178"/>
      <c r="BI35" s="178"/>
      <c r="BJ35" s="36"/>
      <c r="BK35" s="36"/>
      <c r="BL35" s="36"/>
      <c r="BM35" s="36"/>
      <c r="BN35" s="36"/>
      <c r="BO35" s="37">
        <f t="shared" si="0"/>
        <v>0</v>
      </c>
      <c r="BP35" s="35">
        <f t="shared" si="1"/>
        <v>0</v>
      </c>
    </row>
    <row r="36" spans="1:68" s="21" customFormat="1" ht="15.75" customHeight="1">
      <c r="A36" s="172" t="s">
        <v>80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7" t="s">
        <v>79</v>
      </c>
      <c r="AY36" s="178"/>
      <c r="AZ36" s="178"/>
      <c r="BA36" s="178"/>
      <c r="BB36" s="178"/>
      <c r="BC36" s="179"/>
      <c r="BD36" s="180" t="s">
        <v>76</v>
      </c>
      <c r="BE36" s="178"/>
      <c r="BF36" s="178"/>
      <c r="BG36" s="178"/>
      <c r="BH36" s="178"/>
      <c r="BI36" s="178"/>
      <c r="BJ36" s="36"/>
      <c r="BK36" s="36"/>
      <c r="BL36" s="36"/>
      <c r="BM36" s="36"/>
      <c r="BN36" s="36"/>
      <c r="BO36" s="37">
        <f t="shared" si="0"/>
        <v>0</v>
      </c>
      <c r="BP36" s="35">
        <f t="shared" si="1"/>
        <v>0</v>
      </c>
    </row>
    <row r="37" spans="1:68" s="21" customFormat="1" ht="13.5" thickBot="1">
      <c r="A37" s="172" t="s">
        <v>81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3" t="s">
        <v>82</v>
      </c>
      <c r="AY37" s="174"/>
      <c r="AZ37" s="174"/>
      <c r="BA37" s="174"/>
      <c r="BB37" s="174"/>
      <c r="BC37" s="175"/>
      <c r="BD37" s="176" t="s">
        <v>76</v>
      </c>
      <c r="BE37" s="174"/>
      <c r="BF37" s="174"/>
      <c r="BG37" s="174"/>
      <c r="BH37" s="174"/>
      <c r="BI37" s="174"/>
      <c r="BJ37" s="40">
        <v>109590.8</v>
      </c>
      <c r="BK37" s="40">
        <v>35995.3</v>
      </c>
      <c r="BL37" s="40"/>
      <c r="BM37" s="40"/>
      <c r="BN37" s="40"/>
      <c r="BO37" s="41">
        <f t="shared" si="0"/>
        <v>35995.3</v>
      </c>
      <c r="BP37" s="35">
        <f t="shared" si="1"/>
        <v>73595.5</v>
      </c>
    </row>
    <row r="38" spans="30:67" ht="12">
      <c r="AD38" s="187" t="s">
        <v>83</v>
      </c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</row>
    <row r="39" ht="3.75" customHeight="1"/>
    <row r="40" spans="1:68" ht="11.25">
      <c r="A40" s="111" t="s">
        <v>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2"/>
      <c r="AX40" s="115" t="s">
        <v>1</v>
      </c>
      <c r="AY40" s="116"/>
      <c r="AZ40" s="116"/>
      <c r="BA40" s="116"/>
      <c r="BB40" s="116"/>
      <c r="BC40" s="117"/>
      <c r="BD40" s="115" t="s">
        <v>2</v>
      </c>
      <c r="BE40" s="116"/>
      <c r="BF40" s="116"/>
      <c r="BG40" s="116"/>
      <c r="BH40" s="116"/>
      <c r="BI40" s="116"/>
      <c r="BJ40" s="71" t="s">
        <v>3</v>
      </c>
      <c r="BK40" s="110" t="s">
        <v>9</v>
      </c>
      <c r="BL40" s="107"/>
      <c r="BM40" s="107"/>
      <c r="BN40" s="107"/>
      <c r="BO40" s="107"/>
      <c r="BP40" s="71" t="s">
        <v>10</v>
      </c>
    </row>
    <row r="41" spans="1:68" ht="24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4"/>
      <c r="AX41" s="118"/>
      <c r="AY41" s="119"/>
      <c r="AZ41" s="119"/>
      <c r="BA41" s="119"/>
      <c r="BB41" s="119"/>
      <c r="BC41" s="120"/>
      <c r="BD41" s="118"/>
      <c r="BE41" s="119"/>
      <c r="BF41" s="119"/>
      <c r="BG41" s="119"/>
      <c r="BH41" s="119"/>
      <c r="BI41" s="119"/>
      <c r="BJ41" s="74"/>
      <c r="BK41" s="44" t="s">
        <v>4</v>
      </c>
      <c r="BL41" s="44" t="s">
        <v>5</v>
      </c>
      <c r="BM41" s="44" t="s">
        <v>6</v>
      </c>
      <c r="BN41" s="44" t="s">
        <v>7</v>
      </c>
      <c r="BO41" s="44" t="s">
        <v>8</v>
      </c>
      <c r="BP41" s="74"/>
    </row>
    <row r="42" spans="1:68" ht="12" thickBot="1">
      <c r="A42" s="123">
        <v>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4"/>
      <c r="AX42" s="125">
        <v>2</v>
      </c>
      <c r="AY42" s="111"/>
      <c r="AZ42" s="111"/>
      <c r="BA42" s="111"/>
      <c r="BB42" s="111"/>
      <c r="BC42" s="112"/>
      <c r="BD42" s="125">
        <v>3</v>
      </c>
      <c r="BE42" s="111"/>
      <c r="BF42" s="111"/>
      <c r="BG42" s="111"/>
      <c r="BH42" s="111"/>
      <c r="BI42" s="111"/>
      <c r="BJ42" s="45">
        <v>4</v>
      </c>
      <c r="BK42" s="45">
        <v>5</v>
      </c>
      <c r="BL42" s="45">
        <v>6</v>
      </c>
      <c r="BM42" s="45">
        <v>7</v>
      </c>
      <c r="BN42" s="45">
        <v>8</v>
      </c>
      <c r="BO42" s="45">
        <v>9</v>
      </c>
      <c r="BP42" s="43">
        <v>10</v>
      </c>
    </row>
    <row r="43" spans="1:68" s="20" customFormat="1" ht="18" customHeight="1">
      <c r="A43" s="165" t="s">
        <v>242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6" t="s">
        <v>84</v>
      </c>
      <c r="AY43" s="167"/>
      <c r="AZ43" s="167"/>
      <c r="BA43" s="167"/>
      <c r="BB43" s="167"/>
      <c r="BC43" s="168"/>
      <c r="BD43" s="169" t="s">
        <v>53</v>
      </c>
      <c r="BE43" s="167"/>
      <c r="BF43" s="167"/>
      <c r="BG43" s="167"/>
      <c r="BH43" s="167"/>
      <c r="BI43" s="167"/>
      <c r="BJ43" s="28">
        <f>BJ44+BJ48+BJ55+BJ58+BJ66+BJ69+BJ72+BJ73+BJ78</f>
        <v>400000</v>
      </c>
      <c r="BK43" s="28">
        <f>BK44+BK48+BK55+BK58+BK66+BK69+BK72+BK73+BK78</f>
        <v>324899.41000000003</v>
      </c>
      <c r="BL43" s="28">
        <f>BL44+BL48+BL55+BL58+BL66+BL69+BL72+BL73+BL78</f>
        <v>0</v>
      </c>
      <c r="BM43" s="28">
        <f>BM44+BM48+BM55+BM58+BM66+BM69+BM72+BM73+BM78</f>
        <v>0</v>
      </c>
      <c r="BN43" s="28">
        <f>BN44+BN48+BN55+BN58+BN66+BN69+BN72+BN73+BN78</f>
        <v>0</v>
      </c>
      <c r="BO43" s="30">
        <f aca="true" t="shared" si="2" ref="BO43:BO60">BK43+BN43+BM43+BL43</f>
        <v>324899.41000000003</v>
      </c>
      <c r="BP43" s="31">
        <f aca="true" t="shared" si="3" ref="BP43:BP60">BJ43-BO43</f>
        <v>75100.58999999997</v>
      </c>
    </row>
    <row r="44" spans="1:68" ht="27.75" customHeight="1">
      <c r="A44" s="186" t="s">
        <v>230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77" t="s">
        <v>85</v>
      </c>
      <c r="AY44" s="178"/>
      <c r="AZ44" s="178"/>
      <c r="BA44" s="178"/>
      <c r="BB44" s="178"/>
      <c r="BC44" s="179"/>
      <c r="BD44" s="180" t="s">
        <v>86</v>
      </c>
      <c r="BE44" s="178"/>
      <c r="BF44" s="178"/>
      <c r="BG44" s="178"/>
      <c r="BH44" s="178"/>
      <c r="BI44" s="178"/>
      <c r="BJ44" s="35">
        <f>BJ45+BJ46+BJ47</f>
        <v>0</v>
      </c>
      <c r="BK44" s="35">
        <f>BK45+BK46+BK47</f>
        <v>0</v>
      </c>
      <c r="BL44" s="35">
        <f>BL45+BL46+BL47</f>
        <v>0</v>
      </c>
      <c r="BM44" s="35">
        <f>BM45+BM46+BM47</f>
        <v>0</v>
      </c>
      <c r="BN44" s="35">
        <f>BN45+BN46+BN47</f>
        <v>0</v>
      </c>
      <c r="BO44" s="37">
        <f t="shared" si="2"/>
        <v>0</v>
      </c>
      <c r="BP44" s="35">
        <f t="shared" si="3"/>
        <v>0</v>
      </c>
    </row>
    <row r="45" spans="1:68" ht="12.75">
      <c r="A45" s="172" t="s">
        <v>87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7" t="s">
        <v>88</v>
      </c>
      <c r="AY45" s="178"/>
      <c r="AZ45" s="178"/>
      <c r="BA45" s="178"/>
      <c r="BB45" s="178"/>
      <c r="BC45" s="179"/>
      <c r="BD45" s="180" t="s">
        <v>89</v>
      </c>
      <c r="BE45" s="178"/>
      <c r="BF45" s="178"/>
      <c r="BG45" s="178"/>
      <c r="BH45" s="178"/>
      <c r="BI45" s="178"/>
      <c r="BJ45" s="36"/>
      <c r="BK45" s="36"/>
      <c r="BL45" s="36"/>
      <c r="BM45" s="36"/>
      <c r="BN45" s="36"/>
      <c r="BO45" s="37">
        <f t="shared" si="2"/>
        <v>0</v>
      </c>
      <c r="BP45" s="35">
        <f t="shared" si="3"/>
        <v>0</v>
      </c>
    </row>
    <row r="46" spans="1:68" ht="12.75">
      <c r="A46" s="172" t="s">
        <v>90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7" t="s">
        <v>91</v>
      </c>
      <c r="AY46" s="178"/>
      <c r="AZ46" s="178"/>
      <c r="BA46" s="178"/>
      <c r="BB46" s="178"/>
      <c r="BC46" s="179"/>
      <c r="BD46" s="180" t="s">
        <v>92</v>
      </c>
      <c r="BE46" s="178"/>
      <c r="BF46" s="178"/>
      <c r="BG46" s="178"/>
      <c r="BH46" s="178"/>
      <c r="BI46" s="178"/>
      <c r="BJ46" s="36"/>
      <c r="BK46" s="36"/>
      <c r="BL46" s="36"/>
      <c r="BM46" s="36"/>
      <c r="BN46" s="36"/>
      <c r="BO46" s="37">
        <f t="shared" si="2"/>
        <v>0</v>
      </c>
      <c r="BP46" s="35">
        <f t="shared" si="3"/>
        <v>0</v>
      </c>
    </row>
    <row r="47" spans="1:68" ht="12.75">
      <c r="A47" s="172" t="s">
        <v>93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7" t="s">
        <v>94</v>
      </c>
      <c r="AY47" s="178"/>
      <c r="AZ47" s="178"/>
      <c r="BA47" s="178"/>
      <c r="BB47" s="178"/>
      <c r="BC47" s="179"/>
      <c r="BD47" s="180" t="s">
        <v>95</v>
      </c>
      <c r="BE47" s="178"/>
      <c r="BF47" s="178"/>
      <c r="BG47" s="178"/>
      <c r="BH47" s="178"/>
      <c r="BI47" s="178"/>
      <c r="BJ47" s="36"/>
      <c r="BK47" s="36"/>
      <c r="BL47" s="36"/>
      <c r="BM47" s="36"/>
      <c r="BN47" s="36"/>
      <c r="BO47" s="37">
        <f t="shared" si="2"/>
        <v>0</v>
      </c>
      <c r="BP47" s="35">
        <f t="shared" si="3"/>
        <v>0</v>
      </c>
    </row>
    <row r="48" spans="1:68" ht="18" customHeight="1">
      <c r="A48" s="181" t="s">
        <v>228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2" t="s">
        <v>96</v>
      </c>
      <c r="AY48" s="183"/>
      <c r="AZ48" s="183"/>
      <c r="BA48" s="183"/>
      <c r="BB48" s="183"/>
      <c r="BC48" s="184"/>
      <c r="BD48" s="185" t="s">
        <v>97</v>
      </c>
      <c r="BE48" s="183"/>
      <c r="BF48" s="183"/>
      <c r="BG48" s="183"/>
      <c r="BH48" s="183"/>
      <c r="BI48" s="183"/>
      <c r="BJ48" s="32">
        <f>BJ49+BJ50+BJ51+BJ52+BJ53+BJ54</f>
        <v>10614.619999999999</v>
      </c>
      <c r="BK48" s="32">
        <f>BK49+BK50+BK51+BK52+BK53+BK54</f>
        <v>10614.619999999999</v>
      </c>
      <c r="BL48" s="32">
        <f>BL49+BL50+BL51+BL52+BL53+BL54</f>
        <v>0</v>
      </c>
      <c r="BM48" s="32">
        <f>BM49+BM50+BM51+BM52+BM53+BM54</f>
        <v>0</v>
      </c>
      <c r="BN48" s="32">
        <f>BN49+BN50+BN51+BN52+BN53+BN54</f>
        <v>0</v>
      </c>
      <c r="BO48" s="37">
        <f t="shared" si="2"/>
        <v>10614.619999999999</v>
      </c>
      <c r="BP48" s="35">
        <f t="shared" si="3"/>
        <v>0</v>
      </c>
    </row>
    <row r="49" spans="1:68" ht="12.75">
      <c r="A49" s="172" t="s">
        <v>98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7" t="s">
        <v>99</v>
      </c>
      <c r="AY49" s="178"/>
      <c r="AZ49" s="178"/>
      <c r="BA49" s="178"/>
      <c r="BB49" s="178"/>
      <c r="BC49" s="179"/>
      <c r="BD49" s="180" t="s">
        <v>100</v>
      </c>
      <c r="BE49" s="178"/>
      <c r="BF49" s="178"/>
      <c r="BG49" s="178"/>
      <c r="BH49" s="178"/>
      <c r="BI49" s="178"/>
      <c r="BJ49" s="36"/>
      <c r="BK49" s="36"/>
      <c r="BL49" s="36"/>
      <c r="BM49" s="36"/>
      <c r="BN49" s="36"/>
      <c r="BO49" s="37">
        <f t="shared" si="2"/>
        <v>0</v>
      </c>
      <c r="BP49" s="35">
        <f t="shared" si="3"/>
        <v>0</v>
      </c>
    </row>
    <row r="50" spans="1:68" ht="12.75">
      <c r="A50" s="172" t="s">
        <v>101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7" t="s">
        <v>102</v>
      </c>
      <c r="AY50" s="178"/>
      <c r="AZ50" s="178"/>
      <c r="BA50" s="178"/>
      <c r="BB50" s="178"/>
      <c r="BC50" s="179"/>
      <c r="BD50" s="180" t="s">
        <v>103</v>
      </c>
      <c r="BE50" s="178"/>
      <c r="BF50" s="178"/>
      <c r="BG50" s="178"/>
      <c r="BH50" s="178"/>
      <c r="BI50" s="178"/>
      <c r="BJ50" s="36"/>
      <c r="BK50" s="36"/>
      <c r="BL50" s="36"/>
      <c r="BM50" s="36"/>
      <c r="BN50" s="36"/>
      <c r="BO50" s="37">
        <f t="shared" si="2"/>
        <v>0</v>
      </c>
      <c r="BP50" s="35">
        <f t="shared" si="3"/>
        <v>0</v>
      </c>
    </row>
    <row r="51" spans="1:68" ht="12.75">
      <c r="A51" s="172" t="s">
        <v>104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7" t="s">
        <v>105</v>
      </c>
      <c r="AY51" s="178"/>
      <c r="AZ51" s="178"/>
      <c r="BA51" s="178"/>
      <c r="BB51" s="178"/>
      <c r="BC51" s="179"/>
      <c r="BD51" s="180" t="s">
        <v>106</v>
      </c>
      <c r="BE51" s="178"/>
      <c r="BF51" s="178"/>
      <c r="BG51" s="178"/>
      <c r="BH51" s="178"/>
      <c r="BI51" s="178"/>
      <c r="BJ51" s="36"/>
      <c r="BK51" s="36"/>
      <c r="BL51" s="36"/>
      <c r="BM51" s="36"/>
      <c r="BN51" s="36"/>
      <c r="BO51" s="37">
        <f t="shared" si="2"/>
        <v>0</v>
      </c>
      <c r="BP51" s="35">
        <f t="shared" si="3"/>
        <v>0</v>
      </c>
    </row>
    <row r="52" spans="1:68" ht="12.75">
      <c r="A52" s="172" t="s">
        <v>107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7" t="s">
        <v>108</v>
      </c>
      <c r="AY52" s="178"/>
      <c r="AZ52" s="178"/>
      <c r="BA52" s="178"/>
      <c r="BB52" s="178"/>
      <c r="BC52" s="179"/>
      <c r="BD52" s="180" t="s">
        <v>109</v>
      </c>
      <c r="BE52" s="178"/>
      <c r="BF52" s="178"/>
      <c r="BG52" s="178"/>
      <c r="BH52" s="178"/>
      <c r="BI52" s="178"/>
      <c r="BJ52" s="36"/>
      <c r="BK52" s="36"/>
      <c r="BL52" s="36"/>
      <c r="BM52" s="36"/>
      <c r="BN52" s="36"/>
      <c r="BO52" s="37">
        <f t="shared" si="2"/>
        <v>0</v>
      </c>
      <c r="BP52" s="35">
        <f t="shared" si="3"/>
        <v>0</v>
      </c>
    </row>
    <row r="53" spans="1:68" ht="13.5" customHeight="1">
      <c r="A53" s="172" t="s">
        <v>110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7" t="s">
        <v>111</v>
      </c>
      <c r="AY53" s="178"/>
      <c r="AZ53" s="178"/>
      <c r="BA53" s="178"/>
      <c r="BB53" s="178"/>
      <c r="BC53" s="179"/>
      <c r="BD53" s="180" t="s">
        <v>112</v>
      </c>
      <c r="BE53" s="178"/>
      <c r="BF53" s="178"/>
      <c r="BG53" s="178"/>
      <c r="BH53" s="178"/>
      <c r="BI53" s="178"/>
      <c r="BJ53" s="36">
        <v>7800</v>
      </c>
      <c r="BK53" s="36">
        <v>7800</v>
      </c>
      <c r="BL53" s="36"/>
      <c r="BM53" s="36"/>
      <c r="BN53" s="36"/>
      <c r="BO53" s="37">
        <f t="shared" si="2"/>
        <v>7800</v>
      </c>
      <c r="BP53" s="35">
        <f t="shared" si="3"/>
        <v>0</v>
      </c>
    </row>
    <row r="54" spans="1:68" ht="12.75">
      <c r="A54" s="172" t="s">
        <v>113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7" t="s">
        <v>114</v>
      </c>
      <c r="AY54" s="178"/>
      <c r="AZ54" s="178"/>
      <c r="BA54" s="178"/>
      <c r="BB54" s="178"/>
      <c r="BC54" s="179"/>
      <c r="BD54" s="180" t="s">
        <v>115</v>
      </c>
      <c r="BE54" s="178"/>
      <c r="BF54" s="178"/>
      <c r="BG54" s="178"/>
      <c r="BH54" s="178"/>
      <c r="BI54" s="178"/>
      <c r="BJ54" s="36">
        <v>2814.62</v>
      </c>
      <c r="BK54" s="36">
        <v>2814.62</v>
      </c>
      <c r="BL54" s="36"/>
      <c r="BM54" s="36"/>
      <c r="BN54" s="36"/>
      <c r="BO54" s="37">
        <f t="shared" si="2"/>
        <v>2814.62</v>
      </c>
      <c r="BP54" s="35">
        <f t="shared" si="3"/>
        <v>0</v>
      </c>
    </row>
    <row r="55" spans="1:68" ht="23.25" customHeight="1">
      <c r="A55" s="181" t="s">
        <v>229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2" t="s">
        <v>116</v>
      </c>
      <c r="AY55" s="183"/>
      <c r="AZ55" s="183"/>
      <c r="BA55" s="183"/>
      <c r="BB55" s="183"/>
      <c r="BC55" s="184"/>
      <c r="BD55" s="185" t="s">
        <v>117</v>
      </c>
      <c r="BE55" s="183"/>
      <c r="BF55" s="183"/>
      <c r="BG55" s="183"/>
      <c r="BH55" s="183"/>
      <c r="BI55" s="183"/>
      <c r="BJ55" s="32">
        <f>BJ56+BJ57</f>
        <v>0</v>
      </c>
      <c r="BK55" s="32">
        <f>BK56+BK57</f>
        <v>0</v>
      </c>
      <c r="BL55" s="32">
        <f>BL56+BL57</f>
        <v>0</v>
      </c>
      <c r="BM55" s="32">
        <f>BM56+BM57</f>
        <v>0</v>
      </c>
      <c r="BN55" s="32">
        <f>BN56+BN57</f>
        <v>0</v>
      </c>
      <c r="BO55" s="37">
        <f t="shared" si="2"/>
        <v>0</v>
      </c>
      <c r="BP55" s="35">
        <f t="shared" si="3"/>
        <v>0</v>
      </c>
    </row>
    <row r="56" spans="1:68" ht="26.25" customHeight="1">
      <c r="A56" s="172" t="s">
        <v>118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7" t="s">
        <v>119</v>
      </c>
      <c r="AY56" s="178"/>
      <c r="AZ56" s="178"/>
      <c r="BA56" s="178"/>
      <c r="BB56" s="178"/>
      <c r="BC56" s="179"/>
      <c r="BD56" s="180" t="s">
        <v>120</v>
      </c>
      <c r="BE56" s="178"/>
      <c r="BF56" s="178"/>
      <c r="BG56" s="178"/>
      <c r="BH56" s="178"/>
      <c r="BI56" s="178"/>
      <c r="BJ56" s="36"/>
      <c r="BK56" s="36"/>
      <c r="BL56" s="36"/>
      <c r="BM56" s="36"/>
      <c r="BN56" s="36"/>
      <c r="BO56" s="37">
        <f t="shared" si="2"/>
        <v>0</v>
      </c>
      <c r="BP56" s="35">
        <f t="shared" si="3"/>
        <v>0</v>
      </c>
    </row>
    <row r="57" spans="1:68" ht="27.75" customHeight="1">
      <c r="A57" s="172" t="s">
        <v>121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7" t="s">
        <v>122</v>
      </c>
      <c r="AY57" s="178"/>
      <c r="AZ57" s="178"/>
      <c r="BA57" s="178"/>
      <c r="BB57" s="178"/>
      <c r="BC57" s="179"/>
      <c r="BD57" s="180" t="s">
        <v>123</v>
      </c>
      <c r="BE57" s="178"/>
      <c r="BF57" s="178"/>
      <c r="BG57" s="178"/>
      <c r="BH57" s="178"/>
      <c r="BI57" s="178"/>
      <c r="BJ57" s="36"/>
      <c r="BK57" s="36"/>
      <c r="BL57" s="36"/>
      <c r="BM57" s="36"/>
      <c r="BN57" s="36"/>
      <c r="BO57" s="37">
        <f t="shared" si="2"/>
        <v>0</v>
      </c>
      <c r="BP57" s="35">
        <f t="shared" si="3"/>
        <v>0</v>
      </c>
    </row>
    <row r="58" spans="1:68" ht="18.75" customHeight="1">
      <c r="A58" s="181" t="s">
        <v>231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2" t="s">
        <v>86</v>
      </c>
      <c r="AY58" s="183"/>
      <c r="AZ58" s="183"/>
      <c r="BA58" s="183"/>
      <c r="BB58" s="183"/>
      <c r="BC58" s="184"/>
      <c r="BD58" s="185" t="s">
        <v>124</v>
      </c>
      <c r="BE58" s="183"/>
      <c r="BF58" s="183"/>
      <c r="BG58" s="183"/>
      <c r="BH58" s="183"/>
      <c r="BI58" s="183"/>
      <c r="BJ58" s="32">
        <f>BJ59+BJ60</f>
        <v>0</v>
      </c>
      <c r="BK58" s="32">
        <f>BK59+BK60</f>
        <v>0</v>
      </c>
      <c r="BL58" s="32">
        <f>BL59+BL60</f>
        <v>0</v>
      </c>
      <c r="BM58" s="32">
        <f>BM59+BM60</f>
        <v>0</v>
      </c>
      <c r="BN58" s="32">
        <f>BN59+BN60</f>
        <v>0</v>
      </c>
      <c r="BO58" s="37">
        <f t="shared" si="2"/>
        <v>0</v>
      </c>
      <c r="BP58" s="35">
        <f t="shared" si="3"/>
        <v>0</v>
      </c>
    </row>
    <row r="59" spans="1:68" ht="25.5" customHeight="1">
      <c r="A59" s="172" t="s">
        <v>125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7" t="s">
        <v>89</v>
      </c>
      <c r="AY59" s="178"/>
      <c r="AZ59" s="178"/>
      <c r="BA59" s="178"/>
      <c r="BB59" s="178"/>
      <c r="BC59" s="179"/>
      <c r="BD59" s="180" t="s">
        <v>126</v>
      </c>
      <c r="BE59" s="178"/>
      <c r="BF59" s="178"/>
      <c r="BG59" s="178"/>
      <c r="BH59" s="178"/>
      <c r="BI59" s="178"/>
      <c r="BJ59" s="36"/>
      <c r="BK59" s="36"/>
      <c r="BL59" s="36"/>
      <c r="BM59" s="36"/>
      <c r="BN59" s="36"/>
      <c r="BO59" s="37">
        <f t="shared" si="2"/>
        <v>0</v>
      </c>
      <c r="BP59" s="35">
        <f t="shared" si="3"/>
        <v>0</v>
      </c>
    </row>
    <row r="60" spans="1:68" ht="50.25" customHeight="1" thickBot="1">
      <c r="A60" s="170" t="s">
        <v>128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1"/>
      <c r="AX60" s="173" t="s">
        <v>92</v>
      </c>
      <c r="AY60" s="174"/>
      <c r="AZ60" s="174"/>
      <c r="BA60" s="174"/>
      <c r="BB60" s="174"/>
      <c r="BC60" s="175"/>
      <c r="BD60" s="176" t="s">
        <v>127</v>
      </c>
      <c r="BE60" s="174"/>
      <c r="BF60" s="174"/>
      <c r="BG60" s="174"/>
      <c r="BH60" s="174"/>
      <c r="BI60" s="174"/>
      <c r="BJ60" s="40"/>
      <c r="BK60" s="40"/>
      <c r="BL60" s="40"/>
      <c r="BM60" s="40"/>
      <c r="BN60" s="40"/>
      <c r="BO60" s="37">
        <f t="shared" si="2"/>
        <v>0</v>
      </c>
      <c r="BP60" s="35">
        <f t="shared" si="3"/>
        <v>0</v>
      </c>
    </row>
    <row r="62" ht="3.75" customHeight="1"/>
    <row r="63" spans="1:68" ht="11.25">
      <c r="A63" s="111" t="s">
        <v>0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2"/>
      <c r="AX63" s="115" t="s">
        <v>1</v>
      </c>
      <c r="AY63" s="116"/>
      <c r="AZ63" s="116"/>
      <c r="BA63" s="116"/>
      <c r="BB63" s="116"/>
      <c r="BC63" s="117"/>
      <c r="BD63" s="115" t="s">
        <v>2</v>
      </c>
      <c r="BE63" s="116"/>
      <c r="BF63" s="116"/>
      <c r="BG63" s="116"/>
      <c r="BH63" s="116"/>
      <c r="BI63" s="116"/>
      <c r="BJ63" s="71" t="s">
        <v>3</v>
      </c>
      <c r="BK63" s="110" t="s">
        <v>9</v>
      </c>
      <c r="BL63" s="107"/>
      <c r="BM63" s="107"/>
      <c r="BN63" s="107"/>
      <c r="BO63" s="107"/>
      <c r="BP63" s="71" t="s">
        <v>10</v>
      </c>
    </row>
    <row r="64" spans="1:68" ht="24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4"/>
      <c r="AX64" s="118"/>
      <c r="AY64" s="119"/>
      <c r="AZ64" s="119"/>
      <c r="BA64" s="119"/>
      <c r="BB64" s="119"/>
      <c r="BC64" s="120"/>
      <c r="BD64" s="118"/>
      <c r="BE64" s="119"/>
      <c r="BF64" s="119"/>
      <c r="BG64" s="119"/>
      <c r="BH64" s="119"/>
      <c r="BI64" s="119"/>
      <c r="BJ64" s="74"/>
      <c r="BK64" s="44" t="s">
        <v>4</v>
      </c>
      <c r="BL64" s="44" t="s">
        <v>5</v>
      </c>
      <c r="BM64" s="44" t="s">
        <v>6</v>
      </c>
      <c r="BN64" s="44" t="s">
        <v>7</v>
      </c>
      <c r="BO64" s="44" t="s">
        <v>8</v>
      </c>
      <c r="BP64" s="74"/>
    </row>
    <row r="65" spans="1:68" ht="12" thickBot="1">
      <c r="A65" s="123">
        <v>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4"/>
      <c r="AX65" s="125">
        <v>2</v>
      </c>
      <c r="AY65" s="111"/>
      <c r="AZ65" s="111"/>
      <c r="BA65" s="111"/>
      <c r="BB65" s="111"/>
      <c r="BC65" s="112"/>
      <c r="BD65" s="125">
        <v>3</v>
      </c>
      <c r="BE65" s="111"/>
      <c r="BF65" s="111"/>
      <c r="BG65" s="111"/>
      <c r="BH65" s="111"/>
      <c r="BI65" s="111"/>
      <c r="BJ65" s="45">
        <v>4</v>
      </c>
      <c r="BK65" s="45">
        <v>5</v>
      </c>
      <c r="BL65" s="45">
        <v>6</v>
      </c>
      <c r="BM65" s="45">
        <v>7</v>
      </c>
      <c r="BN65" s="45">
        <v>8</v>
      </c>
      <c r="BO65" s="45">
        <v>9</v>
      </c>
      <c r="BP65" s="43">
        <v>10</v>
      </c>
    </row>
    <row r="66" spans="1:68" ht="25.5" customHeight="1">
      <c r="A66" s="181" t="s">
        <v>232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9" t="s">
        <v>117</v>
      </c>
      <c r="AY66" s="190"/>
      <c r="AZ66" s="190"/>
      <c r="BA66" s="190"/>
      <c r="BB66" s="190"/>
      <c r="BC66" s="191"/>
      <c r="BD66" s="192" t="s">
        <v>129</v>
      </c>
      <c r="BE66" s="190"/>
      <c r="BF66" s="190"/>
      <c r="BG66" s="190"/>
      <c r="BH66" s="190"/>
      <c r="BI66" s="190"/>
      <c r="BJ66" s="46">
        <f>BJ67+BJ68</f>
        <v>0</v>
      </c>
      <c r="BK66" s="46">
        <f>BK67+BK68</f>
        <v>0</v>
      </c>
      <c r="BL66" s="46">
        <f>BL67+BL68</f>
        <v>0</v>
      </c>
      <c r="BM66" s="46">
        <f>BM67+BM68</f>
        <v>0</v>
      </c>
      <c r="BN66" s="46">
        <f>BN67+BN68</f>
        <v>0</v>
      </c>
      <c r="BO66" s="37">
        <f aca="true" t="shared" si="4" ref="BO66:BO81">BK66+BN66+BM66+BL66</f>
        <v>0</v>
      </c>
      <c r="BP66" s="35">
        <f aca="true" t="shared" si="5" ref="BP66:BP81">BJ66-BO66</f>
        <v>0</v>
      </c>
    </row>
    <row r="67" spans="1:68" ht="24.75" customHeight="1">
      <c r="A67" s="172" t="s">
        <v>131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7" t="s">
        <v>123</v>
      </c>
      <c r="AY67" s="178"/>
      <c r="AZ67" s="178"/>
      <c r="BA67" s="178"/>
      <c r="BB67" s="178"/>
      <c r="BC67" s="179"/>
      <c r="BD67" s="180" t="s">
        <v>130</v>
      </c>
      <c r="BE67" s="178"/>
      <c r="BF67" s="178"/>
      <c r="BG67" s="178"/>
      <c r="BH67" s="178"/>
      <c r="BI67" s="178"/>
      <c r="BJ67" s="36"/>
      <c r="BK67" s="36"/>
      <c r="BL67" s="36"/>
      <c r="BM67" s="36"/>
      <c r="BN67" s="36"/>
      <c r="BO67" s="37">
        <f t="shared" si="4"/>
        <v>0</v>
      </c>
      <c r="BP67" s="35">
        <f t="shared" si="5"/>
        <v>0</v>
      </c>
    </row>
    <row r="68" spans="1:68" ht="12.75">
      <c r="A68" s="172" t="s">
        <v>134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7" t="s">
        <v>132</v>
      </c>
      <c r="AY68" s="178"/>
      <c r="AZ68" s="178"/>
      <c r="BA68" s="178"/>
      <c r="BB68" s="178"/>
      <c r="BC68" s="179"/>
      <c r="BD68" s="180" t="s">
        <v>133</v>
      </c>
      <c r="BE68" s="178"/>
      <c r="BF68" s="178"/>
      <c r="BG68" s="178"/>
      <c r="BH68" s="178"/>
      <c r="BI68" s="178"/>
      <c r="BJ68" s="36"/>
      <c r="BK68" s="36"/>
      <c r="BL68" s="36"/>
      <c r="BM68" s="36"/>
      <c r="BN68" s="36"/>
      <c r="BO68" s="37">
        <f t="shared" si="4"/>
        <v>0</v>
      </c>
      <c r="BP68" s="35">
        <f t="shared" si="5"/>
        <v>0</v>
      </c>
    </row>
    <row r="69" spans="1:68" ht="18.75" customHeight="1">
      <c r="A69" s="181" t="s">
        <v>233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2" t="s">
        <v>124</v>
      </c>
      <c r="AY69" s="183"/>
      <c r="AZ69" s="183"/>
      <c r="BA69" s="183"/>
      <c r="BB69" s="183"/>
      <c r="BC69" s="184"/>
      <c r="BD69" s="185" t="s">
        <v>135</v>
      </c>
      <c r="BE69" s="183"/>
      <c r="BF69" s="183"/>
      <c r="BG69" s="183"/>
      <c r="BH69" s="183"/>
      <c r="BI69" s="183"/>
      <c r="BJ69" s="32">
        <f>BJ70+BJ71</f>
        <v>0</v>
      </c>
      <c r="BK69" s="32">
        <f>BK70+BK71</f>
        <v>0</v>
      </c>
      <c r="BL69" s="32">
        <f>BL70+BL71</f>
        <v>0</v>
      </c>
      <c r="BM69" s="32">
        <f>BM70+BM71</f>
        <v>0</v>
      </c>
      <c r="BN69" s="32">
        <f>BN70+BN71</f>
        <v>0</v>
      </c>
      <c r="BO69" s="37">
        <f t="shared" si="4"/>
        <v>0</v>
      </c>
      <c r="BP69" s="35">
        <f t="shared" si="5"/>
        <v>0</v>
      </c>
    </row>
    <row r="70" spans="1:68" ht="15.75" customHeight="1">
      <c r="A70" s="172" t="s">
        <v>136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7" t="s">
        <v>127</v>
      </c>
      <c r="AY70" s="178"/>
      <c r="AZ70" s="178"/>
      <c r="BA70" s="178"/>
      <c r="BB70" s="178"/>
      <c r="BC70" s="179"/>
      <c r="BD70" s="180" t="s">
        <v>137</v>
      </c>
      <c r="BE70" s="178"/>
      <c r="BF70" s="178"/>
      <c r="BG70" s="178"/>
      <c r="BH70" s="178"/>
      <c r="BI70" s="178"/>
      <c r="BJ70" s="36"/>
      <c r="BK70" s="36"/>
      <c r="BL70" s="36"/>
      <c r="BM70" s="36"/>
      <c r="BN70" s="36"/>
      <c r="BO70" s="37">
        <f t="shared" si="4"/>
        <v>0</v>
      </c>
      <c r="BP70" s="35">
        <f t="shared" si="5"/>
        <v>0</v>
      </c>
    </row>
    <row r="71" spans="1:68" ht="22.5" customHeight="1">
      <c r="A71" s="172" t="s">
        <v>138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7" t="s">
        <v>139</v>
      </c>
      <c r="AY71" s="178"/>
      <c r="AZ71" s="178"/>
      <c r="BA71" s="178"/>
      <c r="BB71" s="178"/>
      <c r="BC71" s="179"/>
      <c r="BD71" s="180" t="s">
        <v>140</v>
      </c>
      <c r="BE71" s="178"/>
      <c r="BF71" s="178"/>
      <c r="BG71" s="178"/>
      <c r="BH71" s="178"/>
      <c r="BI71" s="178"/>
      <c r="BJ71" s="36"/>
      <c r="BK71" s="36"/>
      <c r="BL71" s="36"/>
      <c r="BM71" s="36"/>
      <c r="BN71" s="36"/>
      <c r="BO71" s="37">
        <f t="shared" si="4"/>
        <v>0</v>
      </c>
      <c r="BP71" s="35">
        <f t="shared" si="5"/>
        <v>0</v>
      </c>
    </row>
    <row r="72" spans="1:68" ht="15" customHeight="1">
      <c r="A72" s="181" t="s">
        <v>141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2" t="s">
        <v>129</v>
      </c>
      <c r="AY72" s="183"/>
      <c r="AZ72" s="183"/>
      <c r="BA72" s="183"/>
      <c r="BB72" s="183"/>
      <c r="BC72" s="184"/>
      <c r="BD72" s="185" t="s">
        <v>142</v>
      </c>
      <c r="BE72" s="183"/>
      <c r="BF72" s="183"/>
      <c r="BG72" s="183"/>
      <c r="BH72" s="183"/>
      <c r="BI72" s="183"/>
      <c r="BJ72" s="33">
        <v>244.59</v>
      </c>
      <c r="BK72" s="33">
        <v>244.59</v>
      </c>
      <c r="BL72" s="33"/>
      <c r="BM72" s="33"/>
      <c r="BN72" s="33"/>
      <c r="BO72" s="37">
        <f t="shared" si="4"/>
        <v>244.59</v>
      </c>
      <c r="BP72" s="35">
        <f t="shared" si="5"/>
        <v>0</v>
      </c>
    </row>
    <row r="73" spans="1:68" ht="27.75" customHeight="1">
      <c r="A73" s="181" t="s">
        <v>234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2" t="s">
        <v>135</v>
      </c>
      <c r="AY73" s="183"/>
      <c r="AZ73" s="183"/>
      <c r="BA73" s="183"/>
      <c r="BB73" s="183"/>
      <c r="BC73" s="184"/>
      <c r="BD73" s="185" t="s">
        <v>143</v>
      </c>
      <c r="BE73" s="183"/>
      <c r="BF73" s="183"/>
      <c r="BG73" s="183"/>
      <c r="BH73" s="183"/>
      <c r="BI73" s="183"/>
      <c r="BJ73" s="32">
        <f>BJ74+BJ75+BJ76+BJ77</f>
        <v>389140.79</v>
      </c>
      <c r="BK73" s="32">
        <f>BK74+BK75+BK76+BK77</f>
        <v>314040.2</v>
      </c>
      <c r="BL73" s="32">
        <f>BL74+BL75+BL76+BL77</f>
        <v>0</v>
      </c>
      <c r="BM73" s="32">
        <f>BM74+BM75+BM76+BM77</f>
        <v>0</v>
      </c>
      <c r="BN73" s="32">
        <f>BN74+BN75+BN76+BN77</f>
        <v>0</v>
      </c>
      <c r="BO73" s="37">
        <f t="shared" si="4"/>
        <v>314040.2</v>
      </c>
      <c r="BP73" s="35">
        <f t="shared" si="5"/>
        <v>75100.58999999997</v>
      </c>
    </row>
    <row r="74" spans="1:68" ht="12.75">
      <c r="A74" s="172" t="s">
        <v>144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7" t="s">
        <v>145</v>
      </c>
      <c r="AY74" s="178"/>
      <c r="AZ74" s="178"/>
      <c r="BA74" s="178"/>
      <c r="BB74" s="178"/>
      <c r="BC74" s="179"/>
      <c r="BD74" s="180" t="s">
        <v>146</v>
      </c>
      <c r="BE74" s="178"/>
      <c r="BF74" s="178"/>
      <c r="BG74" s="178"/>
      <c r="BH74" s="178"/>
      <c r="BI74" s="178"/>
      <c r="BJ74" s="36"/>
      <c r="BK74" s="36"/>
      <c r="BL74" s="36"/>
      <c r="BM74" s="36"/>
      <c r="BN74" s="36"/>
      <c r="BO74" s="37">
        <f t="shared" si="4"/>
        <v>0</v>
      </c>
      <c r="BP74" s="35">
        <f t="shared" si="5"/>
        <v>0</v>
      </c>
    </row>
    <row r="75" spans="1:68" ht="12.75">
      <c r="A75" s="172" t="s">
        <v>147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7" t="s">
        <v>137</v>
      </c>
      <c r="AY75" s="178"/>
      <c r="AZ75" s="178"/>
      <c r="BA75" s="178"/>
      <c r="BB75" s="178"/>
      <c r="BC75" s="179"/>
      <c r="BD75" s="180" t="s">
        <v>148</v>
      </c>
      <c r="BE75" s="178"/>
      <c r="BF75" s="178"/>
      <c r="BG75" s="178"/>
      <c r="BH75" s="178"/>
      <c r="BI75" s="178"/>
      <c r="BJ75" s="36"/>
      <c r="BK75" s="36"/>
      <c r="BL75" s="36"/>
      <c r="BM75" s="36"/>
      <c r="BN75" s="36"/>
      <c r="BO75" s="37">
        <f t="shared" si="4"/>
        <v>0</v>
      </c>
      <c r="BP75" s="35">
        <f t="shared" si="5"/>
        <v>0</v>
      </c>
    </row>
    <row r="76" spans="1:68" ht="12.75">
      <c r="A76" s="172" t="s">
        <v>149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7" t="s">
        <v>140</v>
      </c>
      <c r="AY76" s="178"/>
      <c r="AZ76" s="178"/>
      <c r="BA76" s="178"/>
      <c r="BB76" s="178"/>
      <c r="BC76" s="179"/>
      <c r="BD76" s="180" t="s">
        <v>150</v>
      </c>
      <c r="BE76" s="178"/>
      <c r="BF76" s="178"/>
      <c r="BG76" s="178"/>
      <c r="BH76" s="178"/>
      <c r="BI76" s="178"/>
      <c r="BJ76" s="36"/>
      <c r="BK76" s="36"/>
      <c r="BL76" s="36"/>
      <c r="BM76" s="36"/>
      <c r="BN76" s="36"/>
      <c r="BO76" s="37">
        <f t="shared" si="4"/>
        <v>0</v>
      </c>
      <c r="BP76" s="35">
        <f t="shared" si="5"/>
        <v>0</v>
      </c>
    </row>
    <row r="77" spans="1:68" ht="12.75">
      <c r="A77" s="172" t="s">
        <v>151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7" t="s">
        <v>152</v>
      </c>
      <c r="AY77" s="178"/>
      <c r="AZ77" s="178"/>
      <c r="BA77" s="178"/>
      <c r="BB77" s="178"/>
      <c r="BC77" s="179"/>
      <c r="BD77" s="180" t="s">
        <v>153</v>
      </c>
      <c r="BE77" s="178"/>
      <c r="BF77" s="178"/>
      <c r="BG77" s="178"/>
      <c r="BH77" s="178"/>
      <c r="BI77" s="178"/>
      <c r="BJ77" s="36">
        <v>389140.79</v>
      </c>
      <c r="BK77" s="36">
        <v>314040.2</v>
      </c>
      <c r="BL77" s="36"/>
      <c r="BM77" s="36"/>
      <c r="BN77" s="36"/>
      <c r="BO77" s="37">
        <f t="shared" si="4"/>
        <v>314040.2</v>
      </c>
      <c r="BP77" s="35">
        <f t="shared" si="5"/>
        <v>75100.58999999997</v>
      </c>
    </row>
    <row r="78" spans="1:68" ht="29.25" customHeight="1">
      <c r="A78" s="181" t="s">
        <v>235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2" t="s">
        <v>154</v>
      </c>
      <c r="AY78" s="183"/>
      <c r="AZ78" s="183"/>
      <c r="BA78" s="183"/>
      <c r="BB78" s="183"/>
      <c r="BC78" s="184"/>
      <c r="BD78" s="185" t="s">
        <v>155</v>
      </c>
      <c r="BE78" s="183"/>
      <c r="BF78" s="183"/>
      <c r="BG78" s="183"/>
      <c r="BH78" s="183"/>
      <c r="BI78" s="183"/>
      <c r="BJ78" s="32">
        <f>BJ79+BJ80+BJ81</f>
        <v>0</v>
      </c>
      <c r="BK78" s="32">
        <f>BK79+BK80+BK81</f>
        <v>0</v>
      </c>
      <c r="BL78" s="32">
        <f>BL79+BL80+BL81</f>
        <v>0</v>
      </c>
      <c r="BM78" s="32">
        <f>BM79+BM80+BM81</f>
        <v>0</v>
      </c>
      <c r="BN78" s="32">
        <f>BN79+BN80+BN81</f>
        <v>0</v>
      </c>
      <c r="BO78" s="37">
        <f t="shared" si="4"/>
        <v>0</v>
      </c>
      <c r="BP78" s="35">
        <f t="shared" si="5"/>
        <v>0</v>
      </c>
    </row>
    <row r="79" spans="1:68" ht="12.75">
      <c r="A79" s="172" t="s">
        <v>156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7" t="s">
        <v>157</v>
      </c>
      <c r="AY79" s="178"/>
      <c r="AZ79" s="178"/>
      <c r="BA79" s="178"/>
      <c r="BB79" s="178"/>
      <c r="BC79" s="179"/>
      <c r="BD79" s="180" t="s">
        <v>158</v>
      </c>
      <c r="BE79" s="178"/>
      <c r="BF79" s="178"/>
      <c r="BG79" s="178"/>
      <c r="BH79" s="178"/>
      <c r="BI79" s="178"/>
      <c r="BJ79" s="47"/>
      <c r="BK79" s="47"/>
      <c r="BL79" s="47"/>
      <c r="BM79" s="47"/>
      <c r="BN79" s="47"/>
      <c r="BO79" s="37">
        <f t="shared" si="4"/>
        <v>0</v>
      </c>
      <c r="BP79" s="35">
        <f t="shared" si="5"/>
        <v>0</v>
      </c>
    </row>
    <row r="80" spans="1:68" ht="12.75">
      <c r="A80" s="172" t="s">
        <v>159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7" t="s">
        <v>160</v>
      </c>
      <c r="AY80" s="178"/>
      <c r="AZ80" s="178"/>
      <c r="BA80" s="178"/>
      <c r="BB80" s="178"/>
      <c r="BC80" s="179"/>
      <c r="BD80" s="180" t="s">
        <v>161</v>
      </c>
      <c r="BE80" s="178"/>
      <c r="BF80" s="178"/>
      <c r="BG80" s="178"/>
      <c r="BH80" s="178"/>
      <c r="BI80" s="178"/>
      <c r="BJ80" s="36"/>
      <c r="BK80" s="36"/>
      <c r="BL80" s="36"/>
      <c r="BM80" s="36"/>
      <c r="BN80" s="36"/>
      <c r="BO80" s="37">
        <f t="shared" si="4"/>
        <v>0</v>
      </c>
      <c r="BP80" s="35">
        <f t="shared" si="5"/>
        <v>0</v>
      </c>
    </row>
    <row r="81" spans="1:68" ht="13.5" thickBot="1">
      <c r="A81" s="193" t="s">
        <v>162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4" t="s">
        <v>163</v>
      </c>
      <c r="AY81" s="195"/>
      <c r="AZ81" s="195"/>
      <c r="BA81" s="195"/>
      <c r="BB81" s="195"/>
      <c r="BC81" s="196"/>
      <c r="BD81" s="197" t="s">
        <v>164</v>
      </c>
      <c r="BE81" s="195"/>
      <c r="BF81" s="195"/>
      <c r="BG81" s="195"/>
      <c r="BH81" s="195"/>
      <c r="BI81" s="195"/>
      <c r="BJ81" s="48"/>
      <c r="BK81" s="48"/>
      <c r="BL81" s="48"/>
      <c r="BM81" s="48"/>
      <c r="BN81" s="48"/>
      <c r="BO81" s="37">
        <f t="shared" si="4"/>
        <v>0</v>
      </c>
      <c r="BP81" s="35">
        <f t="shared" si="5"/>
        <v>0</v>
      </c>
    </row>
    <row r="82" ht="9.75" customHeight="1" thickBot="1"/>
    <row r="83" spans="1:68" ht="17.25" customHeight="1">
      <c r="A83" s="204" t="s">
        <v>222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5"/>
      <c r="AX83" s="206" t="s">
        <v>165</v>
      </c>
      <c r="AY83" s="207"/>
      <c r="AZ83" s="207"/>
      <c r="BA83" s="207"/>
      <c r="BB83" s="207"/>
      <c r="BC83" s="208"/>
      <c r="BD83" s="209" t="s">
        <v>53</v>
      </c>
      <c r="BE83" s="207"/>
      <c r="BF83" s="207"/>
      <c r="BG83" s="207"/>
      <c r="BH83" s="207"/>
      <c r="BI83" s="207"/>
      <c r="BJ83" s="49">
        <f aca="true" t="shared" si="6" ref="BJ83:BO83">BJ17-BJ43</f>
        <v>0</v>
      </c>
      <c r="BK83" s="49">
        <f t="shared" si="6"/>
        <v>1505.0899999999674</v>
      </c>
      <c r="BL83" s="49">
        <f t="shared" si="6"/>
        <v>0</v>
      </c>
      <c r="BM83" s="49">
        <f t="shared" si="6"/>
        <v>0</v>
      </c>
      <c r="BN83" s="49">
        <f t="shared" si="6"/>
        <v>0</v>
      </c>
      <c r="BO83" s="49">
        <f t="shared" si="6"/>
        <v>1505.0899999999674</v>
      </c>
      <c r="BP83" s="49" t="s">
        <v>53</v>
      </c>
    </row>
    <row r="84" spans="1:68" ht="3" customHeight="1" thickBot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9"/>
      <c r="AX84" s="200"/>
      <c r="AY84" s="201"/>
      <c r="AZ84" s="201"/>
      <c r="BA84" s="201"/>
      <c r="BB84" s="201"/>
      <c r="BC84" s="202"/>
      <c r="BD84" s="203"/>
      <c r="BE84" s="201"/>
      <c r="BF84" s="201"/>
      <c r="BG84" s="201"/>
      <c r="BH84" s="201"/>
      <c r="BI84" s="201"/>
      <c r="BJ84" s="50"/>
      <c r="BK84" s="50"/>
      <c r="BL84" s="50"/>
      <c r="BM84" s="50"/>
      <c r="BN84" s="50"/>
      <c r="BO84" s="50"/>
      <c r="BP84" s="50"/>
    </row>
    <row r="85" spans="30:67" ht="12">
      <c r="AD85" s="187" t="s">
        <v>166</v>
      </c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</row>
    <row r="86" ht="3.75" customHeight="1"/>
    <row r="87" spans="1:68" ht="15.75" customHeight="1">
      <c r="A87" s="111" t="s">
        <v>0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2"/>
      <c r="AX87" s="115" t="s">
        <v>1</v>
      </c>
      <c r="AY87" s="116"/>
      <c r="AZ87" s="116"/>
      <c r="BA87" s="116"/>
      <c r="BB87" s="116"/>
      <c r="BC87" s="117"/>
      <c r="BD87" s="115" t="s">
        <v>2</v>
      </c>
      <c r="BE87" s="116"/>
      <c r="BF87" s="116"/>
      <c r="BG87" s="116"/>
      <c r="BH87" s="116"/>
      <c r="BI87" s="116"/>
      <c r="BJ87" s="71" t="s">
        <v>3</v>
      </c>
      <c r="BK87" s="110" t="s">
        <v>9</v>
      </c>
      <c r="BL87" s="107"/>
      <c r="BM87" s="107"/>
      <c r="BN87" s="107"/>
      <c r="BO87" s="107"/>
      <c r="BP87" s="71" t="s">
        <v>10</v>
      </c>
    </row>
    <row r="88" spans="1:68" ht="29.2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4"/>
      <c r="AX88" s="118"/>
      <c r="AY88" s="119"/>
      <c r="AZ88" s="119"/>
      <c r="BA88" s="119"/>
      <c r="BB88" s="119"/>
      <c r="BC88" s="120"/>
      <c r="BD88" s="118"/>
      <c r="BE88" s="119"/>
      <c r="BF88" s="119"/>
      <c r="BG88" s="119"/>
      <c r="BH88" s="119"/>
      <c r="BI88" s="119"/>
      <c r="BJ88" s="74"/>
      <c r="BK88" s="44" t="s">
        <v>4</v>
      </c>
      <c r="BL88" s="44" t="s">
        <v>5</v>
      </c>
      <c r="BM88" s="44" t="s">
        <v>6</v>
      </c>
      <c r="BN88" s="44" t="s">
        <v>7</v>
      </c>
      <c r="BO88" s="44" t="s">
        <v>8</v>
      </c>
      <c r="BP88" s="74"/>
    </row>
    <row r="89" spans="1:68" ht="18" customHeight="1" thickBot="1">
      <c r="A89" s="123">
        <v>1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4"/>
      <c r="AX89" s="125">
        <v>2</v>
      </c>
      <c r="AY89" s="111"/>
      <c r="AZ89" s="111"/>
      <c r="BA89" s="111"/>
      <c r="BB89" s="111"/>
      <c r="BC89" s="112"/>
      <c r="BD89" s="125">
        <v>3</v>
      </c>
      <c r="BE89" s="111"/>
      <c r="BF89" s="111"/>
      <c r="BG89" s="111"/>
      <c r="BH89" s="111"/>
      <c r="BI89" s="111"/>
      <c r="BJ89" s="45">
        <v>4</v>
      </c>
      <c r="BK89" s="45">
        <v>5</v>
      </c>
      <c r="BL89" s="45">
        <v>6</v>
      </c>
      <c r="BM89" s="45">
        <v>7</v>
      </c>
      <c r="BN89" s="45">
        <v>8</v>
      </c>
      <c r="BO89" s="45">
        <v>9</v>
      </c>
      <c r="BP89" s="45">
        <v>10</v>
      </c>
    </row>
    <row r="90" spans="1:68" s="21" customFormat="1" ht="37.5" customHeight="1">
      <c r="A90" s="165" t="s">
        <v>244</v>
      </c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189" t="s">
        <v>155</v>
      </c>
      <c r="AY90" s="190"/>
      <c r="AZ90" s="190"/>
      <c r="BA90" s="190"/>
      <c r="BB90" s="190"/>
      <c r="BC90" s="191"/>
      <c r="BD90" s="192"/>
      <c r="BE90" s="190"/>
      <c r="BF90" s="190"/>
      <c r="BG90" s="190"/>
      <c r="BH90" s="190"/>
      <c r="BI90" s="190"/>
      <c r="BJ90" s="46">
        <f>BJ91+BJ100+BJ105+BJ116+BJ119+BJ108</f>
        <v>0</v>
      </c>
      <c r="BK90" s="46">
        <f>BK91+BK100+BK105+BK116+BK119+BK108</f>
        <v>-1505.0900000000256</v>
      </c>
      <c r="BL90" s="46">
        <f>BL91+BL100+BL105+BL116+BL119+BL108</f>
        <v>0</v>
      </c>
      <c r="BM90" s="46">
        <f>BM91+BM100+BM105+BM116+BM119+BM108</f>
        <v>0</v>
      </c>
      <c r="BN90" s="46">
        <f>BN91+BN100+BN105+BN116+BN119+BN108</f>
        <v>0</v>
      </c>
      <c r="BO90" s="51">
        <f aca="true" t="shared" si="7" ref="BO90:BO110">BN90+BM90+BL90+BK90</f>
        <v>-1505.0900000000256</v>
      </c>
      <c r="BP90" s="51">
        <f aca="true" t="shared" si="8" ref="BP90:BP105">BJ90-BO90</f>
        <v>1505.0900000000256</v>
      </c>
    </row>
    <row r="91" spans="1:68" s="21" customFormat="1" ht="17.25" customHeight="1">
      <c r="A91" s="186" t="s">
        <v>236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77" t="s">
        <v>158</v>
      </c>
      <c r="AY91" s="178"/>
      <c r="AZ91" s="178"/>
      <c r="BA91" s="178"/>
      <c r="BB91" s="178"/>
      <c r="BC91" s="179"/>
      <c r="BD91" s="180"/>
      <c r="BE91" s="178"/>
      <c r="BF91" s="178"/>
      <c r="BG91" s="178"/>
      <c r="BH91" s="178"/>
      <c r="BI91" s="178"/>
      <c r="BJ91" s="35">
        <f>BJ92+BJ93+BJ94+BJ95+BJ96+BJ97+BJ98+BJ99</f>
        <v>0</v>
      </c>
      <c r="BK91" s="35">
        <f>BK92+BK93+BK94+BK95+BK96+BK97+BK98+BK99</f>
        <v>0</v>
      </c>
      <c r="BL91" s="35">
        <f>BL92+BL93+BL94+BL95+BL96+BL97+BL98+BL99</f>
        <v>0</v>
      </c>
      <c r="BM91" s="35">
        <f>BM92+BM93+BM94+BM95+BM96+BM97+BM98+BM99</f>
        <v>0</v>
      </c>
      <c r="BN91" s="35">
        <f>BN92+BN93+BN94+BN95+BN96+BN97+BN98+BN99</f>
        <v>0</v>
      </c>
      <c r="BO91" s="37">
        <f t="shared" si="7"/>
        <v>0</v>
      </c>
      <c r="BP91" s="32">
        <f t="shared" si="8"/>
        <v>0</v>
      </c>
    </row>
    <row r="92" spans="1:68" s="21" customFormat="1" ht="12.75">
      <c r="A92" s="211" t="s">
        <v>167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177" t="s">
        <v>168</v>
      </c>
      <c r="AY92" s="178"/>
      <c r="AZ92" s="178"/>
      <c r="BA92" s="178"/>
      <c r="BB92" s="178"/>
      <c r="BC92" s="179"/>
      <c r="BD92" s="180" t="s">
        <v>99</v>
      </c>
      <c r="BE92" s="178"/>
      <c r="BF92" s="178"/>
      <c r="BG92" s="178"/>
      <c r="BH92" s="178"/>
      <c r="BI92" s="178"/>
      <c r="BJ92" s="47"/>
      <c r="BK92" s="47"/>
      <c r="BL92" s="47"/>
      <c r="BM92" s="47"/>
      <c r="BN92" s="47"/>
      <c r="BO92" s="52">
        <f t="shared" si="7"/>
        <v>0</v>
      </c>
      <c r="BP92" s="52">
        <f t="shared" si="8"/>
        <v>0</v>
      </c>
    </row>
    <row r="93" spans="1:68" s="21" customFormat="1" ht="12.75">
      <c r="A93" s="211" t="s">
        <v>170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177" t="s">
        <v>169</v>
      </c>
      <c r="AY93" s="178"/>
      <c r="AZ93" s="178"/>
      <c r="BA93" s="178"/>
      <c r="BB93" s="178"/>
      <c r="BC93" s="179"/>
      <c r="BD93" s="180" t="s">
        <v>99</v>
      </c>
      <c r="BE93" s="178"/>
      <c r="BF93" s="178"/>
      <c r="BG93" s="178"/>
      <c r="BH93" s="178"/>
      <c r="BI93" s="178"/>
      <c r="BJ93" s="36"/>
      <c r="BK93" s="36"/>
      <c r="BL93" s="36"/>
      <c r="BM93" s="36"/>
      <c r="BN93" s="36"/>
      <c r="BO93" s="37">
        <f t="shared" si="7"/>
        <v>0</v>
      </c>
      <c r="BP93" s="32">
        <f t="shared" si="8"/>
        <v>0</v>
      </c>
    </row>
    <row r="94" spans="1:68" s="21" customFormat="1" ht="12.75">
      <c r="A94" s="211" t="s">
        <v>171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177" t="s">
        <v>172</v>
      </c>
      <c r="AY94" s="178"/>
      <c r="AZ94" s="178"/>
      <c r="BA94" s="178"/>
      <c r="BB94" s="178"/>
      <c r="BC94" s="179"/>
      <c r="BD94" s="180" t="s">
        <v>173</v>
      </c>
      <c r="BE94" s="178"/>
      <c r="BF94" s="178"/>
      <c r="BG94" s="178"/>
      <c r="BH94" s="178"/>
      <c r="BI94" s="178"/>
      <c r="BJ94" s="36"/>
      <c r="BK94" s="36"/>
      <c r="BL94" s="36"/>
      <c r="BM94" s="36"/>
      <c r="BN94" s="36"/>
      <c r="BO94" s="52">
        <f t="shared" si="7"/>
        <v>0</v>
      </c>
      <c r="BP94" s="52">
        <f t="shared" si="8"/>
        <v>0</v>
      </c>
    </row>
    <row r="95" spans="1:68" s="21" customFormat="1" ht="12.75">
      <c r="A95" s="211" t="s">
        <v>174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177" t="s">
        <v>175</v>
      </c>
      <c r="AY95" s="178"/>
      <c r="AZ95" s="178"/>
      <c r="BA95" s="178"/>
      <c r="BB95" s="178"/>
      <c r="BC95" s="179"/>
      <c r="BD95" s="180" t="s">
        <v>176</v>
      </c>
      <c r="BE95" s="178"/>
      <c r="BF95" s="178"/>
      <c r="BG95" s="178"/>
      <c r="BH95" s="178"/>
      <c r="BI95" s="178"/>
      <c r="BJ95" s="36"/>
      <c r="BK95" s="36"/>
      <c r="BL95" s="36"/>
      <c r="BM95" s="36"/>
      <c r="BN95" s="36"/>
      <c r="BO95" s="37">
        <f t="shared" si="7"/>
        <v>0</v>
      </c>
      <c r="BP95" s="32">
        <f t="shared" si="8"/>
        <v>0</v>
      </c>
    </row>
    <row r="96" spans="1:68" s="21" customFormat="1" ht="12.75">
      <c r="A96" s="211" t="s">
        <v>177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177" t="s">
        <v>178</v>
      </c>
      <c r="AY96" s="178"/>
      <c r="AZ96" s="178"/>
      <c r="BA96" s="178"/>
      <c r="BB96" s="178"/>
      <c r="BC96" s="179"/>
      <c r="BD96" s="180" t="s">
        <v>179</v>
      </c>
      <c r="BE96" s="178"/>
      <c r="BF96" s="178"/>
      <c r="BG96" s="178"/>
      <c r="BH96" s="178"/>
      <c r="BI96" s="178"/>
      <c r="BJ96" s="36"/>
      <c r="BK96" s="36"/>
      <c r="BL96" s="36"/>
      <c r="BM96" s="36"/>
      <c r="BN96" s="36"/>
      <c r="BO96" s="52">
        <f t="shared" si="7"/>
        <v>0</v>
      </c>
      <c r="BP96" s="52">
        <f t="shared" si="8"/>
        <v>0</v>
      </c>
    </row>
    <row r="97" spans="1:68" s="21" customFormat="1" ht="12.75">
      <c r="A97" s="211" t="s">
        <v>180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177" t="s">
        <v>181</v>
      </c>
      <c r="AY97" s="178"/>
      <c r="AZ97" s="178"/>
      <c r="BA97" s="178"/>
      <c r="BB97" s="178"/>
      <c r="BC97" s="179"/>
      <c r="BD97" s="180" t="s">
        <v>182</v>
      </c>
      <c r="BE97" s="178"/>
      <c r="BF97" s="178"/>
      <c r="BG97" s="178"/>
      <c r="BH97" s="178"/>
      <c r="BI97" s="178"/>
      <c r="BJ97" s="36"/>
      <c r="BK97" s="36"/>
      <c r="BL97" s="36"/>
      <c r="BM97" s="36"/>
      <c r="BN97" s="36"/>
      <c r="BO97" s="37">
        <f t="shared" si="7"/>
        <v>0</v>
      </c>
      <c r="BP97" s="32">
        <f t="shared" si="8"/>
        <v>0</v>
      </c>
    </row>
    <row r="98" spans="1:68" s="21" customFormat="1" ht="12.75">
      <c r="A98" s="211" t="s">
        <v>183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177" t="s">
        <v>184</v>
      </c>
      <c r="AY98" s="178"/>
      <c r="AZ98" s="178"/>
      <c r="BA98" s="178"/>
      <c r="BB98" s="178"/>
      <c r="BC98" s="179"/>
      <c r="BD98" s="180" t="s">
        <v>185</v>
      </c>
      <c r="BE98" s="178"/>
      <c r="BF98" s="178"/>
      <c r="BG98" s="178"/>
      <c r="BH98" s="178"/>
      <c r="BI98" s="178"/>
      <c r="BJ98" s="36"/>
      <c r="BK98" s="36"/>
      <c r="BL98" s="36"/>
      <c r="BM98" s="36"/>
      <c r="BN98" s="36"/>
      <c r="BO98" s="52">
        <f t="shared" si="7"/>
        <v>0</v>
      </c>
      <c r="BP98" s="52">
        <f t="shared" si="8"/>
        <v>0</v>
      </c>
    </row>
    <row r="99" spans="1:68" s="21" customFormat="1" ht="12.75">
      <c r="A99" s="211" t="s">
        <v>186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177" t="s">
        <v>187</v>
      </c>
      <c r="AY99" s="178"/>
      <c r="AZ99" s="178"/>
      <c r="BA99" s="178"/>
      <c r="BB99" s="178"/>
      <c r="BC99" s="179"/>
      <c r="BD99" s="180" t="s">
        <v>188</v>
      </c>
      <c r="BE99" s="178"/>
      <c r="BF99" s="178"/>
      <c r="BG99" s="178"/>
      <c r="BH99" s="178"/>
      <c r="BI99" s="178"/>
      <c r="BJ99" s="36"/>
      <c r="BK99" s="36"/>
      <c r="BL99" s="36"/>
      <c r="BM99" s="36"/>
      <c r="BN99" s="36"/>
      <c r="BO99" s="37">
        <f t="shared" si="7"/>
        <v>0</v>
      </c>
      <c r="BP99" s="32">
        <f t="shared" si="8"/>
        <v>0</v>
      </c>
    </row>
    <row r="100" spans="1:68" s="21" customFormat="1" ht="17.25" customHeight="1">
      <c r="A100" s="181" t="s">
        <v>237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2" t="s">
        <v>69</v>
      </c>
      <c r="AY100" s="183"/>
      <c r="AZ100" s="183"/>
      <c r="BA100" s="183"/>
      <c r="BB100" s="183"/>
      <c r="BC100" s="184"/>
      <c r="BD100" s="185"/>
      <c r="BE100" s="183"/>
      <c r="BF100" s="183"/>
      <c r="BG100" s="183"/>
      <c r="BH100" s="183"/>
      <c r="BI100" s="183"/>
      <c r="BJ100" s="32">
        <f>BJ101+BJ102+BJ103+BJ104</f>
        <v>0</v>
      </c>
      <c r="BK100" s="32">
        <f>BK101+BK102+BK103+BK104</f>
        <v>0</v>
      </c>
      <c r="BL100" s="32">
        <f>BL101+BL102+BL103+BL104</f>
        <v>0</v>
      </c>
      <c r="BM100" s="32">
        <f>BM101+BM102+BM103+BM104</f>
        <v>0</v>
      </c>
      <c r="BN100" s="32">
        <f>BN101+BN102+BN103+BN104</f>
        <v>0</v>
      </c>
      <c r="BO100" s="52">
        <f t="shared" si="7"/>
        <v>0</v>
      </c>
      <c r="BP100" s="52">
        <f t="shared" si="8"/>
        <v>0</v>
      </c>
    </row>
    <row r="101" spans="1:68" s="21" customFormat="1" ht="12.75">
      <c r="A101" s="211" t="s">
        <v>167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177" t="s">
        <v>189</v>
      </c>
      <c r="AY101" s="178"/>
      <c r="AZ101" s="178"/>
      <c r="BA101" s="178"/>
      <c r="BB101" s="178"/>
      <c r="BC101" s="179"/>
      <c r="BD101" s="180" t="s">
        <v>99</v>
      </c>
      <c r="BE101" s="178"/>
      <c r="BF101" s="178"/>
      <c r="BG101" s="178"/>
      <c r="BH101" s="178"/>
      <c r="BI101" s="178"/>
      <c r="BJ101" s="36"/>
      <c r="BK101" s="36"/>
      <c r="BL101" s="36"/>
      <c r="BM101" s="36"/>
      <c r="BN101" s="36"/>
      <c r="BO101" s="37">
        <f t="shared" si="7"/>
        <v>0</v>
      </c>
      <c r="BP101" s="32">
        <f t="shared" si="8"/>
        <v>0</v>
      </c>
    </row>
    <row r="102" spans="1:68" s="21" customFormat="1" ht="12.75">
      <c r="A102" s="211" t="s">
        <v>170</v>
      </c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177" t="s">
        <v>223</v>
      </c>
      <c r="AY102" s="178"/>
      <c r="AZ102" s="178"/>
      <c r="BA102" s="178"/>
      <c r="BB102" s="178"/>
      <c r="BC102" s="179"/>
      <c r="BD102" s="180" t="s">
        <v>99</v>
      </c>
      <c r="BE102" s="178"/>
      <c r="BF102" s="178"/>
      <c r="BG102" s="178"/>
      <c r="BH102" s="178"/>
      <c r="BI102" s="178"/>
      <c r="BJ102" s="36"/>
      <c r="BK102" s="36"/>
      <c r="BL102" s="36"/>
      <c r="BM102" s="36"/>
      <c r="BN102" s="36"/>
      <c r="BO102" s="52">
        <f t="shared" si="7"/>
        <v>0</v>
      </c>
      <c r="BP102" s="52">
        <f t="shared" si="8"/>
        <v>0</v>
      </c>
    </row>
    <row r="103" spans="1:68" s="21" customFormat="1" ht="12.75">
      <c r="A103" s="211" t="s">
        <v>183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177" t="s">
        <v>190</v>
      </c>
      <c r="AY103" s="178"/>
      <c r="AZ103" s="178"/>
      <c r="BA103" s="178"/>
      <c r="BB103" s="178"/>
      <c r="BC103" s="179"/>
      <c r="BD103" s="180" t="s">
        <v>191</v>
      </c>
      <c r="BE103" s="178"/>
      <c r="BF103" s="178"/>
      <c r="BG103" s="178"/>
      <c r="BH103" s="178"/>
      <c r="BI103" s="178"/>
      <c r="BJ103" s="36"/>
      <c r="BK103" s="36"/>
      <c r="BL103" s="36"/>
      <c r="BM103" s="36"/>
      <c r="BN103" s="36"/>
      <c r="BO103" s="37">
        <f t="shared" si="7"/>
        <v>0</v>
      </c>
      <c r="BP103" s="32">
        <f t="shared" si="8"/>
        <v>0</v>
      </c>
    </row>
    <row r="104" spans="1:68" s="21" customFormat="1" ht="12.75">
      <c r="A104" s="211" t="s">
        <v>186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177" t="s">
        <v>192</v>
      </c>
      <c r="AY104" s="178"/>
      <c r="AZ104" s="178"/>
      <c r="BA104" s="178"/>
      <c r="BB104" s="178"/>
      <c r="BC104" s="179"/>
      <c r="BD104" s="180" t="s">
        <v>193</v>
      </c>
      <c r="BE104" s="178"/>
      <c r="BF104" s="178"/>
      <c r="BG104" s="178"/>
      <c r="BH104" s="178"/>
      <c r="BI104" s="178"/>
      <c r="BJ104" s="36"/>
      <c r="BK104" s="36"/>
      <c r="BL104" s="36"/>
      <c r="BM104" s="36"/>
      <c r="BN104" s="36"/>
      <c r="BO104" s="52">
        <f t="shared" si="7"/>
        <v>0</v>
      </c>
      <c r="BP104" s="52">
        <f t="shared" si="8"/>
        <v>0</v>
      </c>
    </row>
    <row r="105" spans="1:68" s="21" customFormat="1" ht="16.5" customHeight="1">
      <c r="A105" s="181" t="s">
        <v>238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2" t="s">
        <v>194</v>
      </c>
      <c r="AY105" s="183"/>
      <c r="AZ105" s="183"/>
      <c r="BA105" s="183"/>
      <c r="BB105" s="183"/>
      <c r="BC105" s="184"/>
      <c r="BD105" s="185" t="s">
        <v>53</v>
      </c>
      <c r="BE105" s="183"/>
      <c r="BF105" s="183"/>
      <c r="BG105" s="183"/>
      <c r="BH105" s="183"/>
      <c r="BI105" s="183"/>
      <c r="BJ105" s="32">
        <f>BJ106+BJ107</f>
        <v>0</v>
      </c>
      <c r="BK105" s="32">
        <f>BK106+BK107</f>
        <v>-1505.0900000000256</v>
      </c>
      <c r="BL105" s="32">
        <f>BL106+BL107</f>
        <v>0</v>
      </c>
      <c r="BM105" s="32">
        <f>BM106+BM107</f>
        <v>0</v>
      </c>
      <c r="BN105" s="32">
        <f>BN106+BN107</f>
        <v>0</v>
      </c>
      <c r="BO105" s="37">
        <f t="shared" si="7"/>
        <v>-1505.0900000000256</v>
      </c>
      <c r="BP105" s="32">
        <f t="shared" si="8"/>
        <v>1505.0900000000256</v>
      </c>
    </row>
    <row r="106" spans="1:68" s="21" customFormat="1" ht="18" customHeight="1">
      <c r="A106" s="211" t="s">
        <v>195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177" t="s">
        <v>185</v>
      </c>
      <c r="AY106" s="178"/>
      <c r="AZ106" s="178"/>
      <c r="BA106" s="178"/>
      <c r="BB106" s="178"/>
      <c r="BC106" s="179"/>
      <c r="BD106" s="180" t="s">
        <v>173</v>
      </c>
      <c r="BE106" s="178"/>
      <c r="BF106" s="178"/>
      <c r="BG106" s="178"/>
      <c r="BH106" s="178"/>
      <c r="BI106" s="178"/>
      <c r="BJ106" s="35">
        <f>-BJ17</f>
        <v>-400000</v>
      </c>
      <c r="BK106" s="36">
        <v>-326404.5</v>
      </c>
      <c r="BL106" s="36"/>
      <c r="BM106" s="36"/>
      <c r="BN106" s="36"/>
      <c r="BO106" s="52">
        <f t="shared" si="7"/>
        <v>-326404.5</v>
      </c>
      <c r="BP106" s="35" t="s">
        <v>53</v>
      </c>
    </row>
    <row r="107" spans="1:68" s="21" customFormat="1" ht="15" customHeight="1">
      <c r="A107" s="211" t="s">
        <v>196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177" t="s">
        <v>191</v>
      </c>
      <c r="AY107" s="178"/>
      <c r="AZ107" s="178"/>
      <c r="BA107" s="178"/>
      <c r="BB107" s="178"/>
      <c r="BC107" s="179"/>
      <c r="BD107" s="180" t="s">
        <v>176</v>
      </c>
      <c r="BE107" s="178"/>
      <c r="BF107" s="178"/>
      <c r="BG107" s="178"/>
      <c r="BH107" s="178"/>
      <c r="BI107" s="178"/>
      <c r="BJ107" s="35">
        <f>BJ43</f>
        <v>400000</v>
      </c>
      <c r="BK107" s="36">
        <v>324899.41</v>
      </c>
      <c r="BL107" s="36"/>
      <c r="BM107" s="36"/>
      <c r="BN107" s="36"/>
      <c r="BO107" s="37">
        <f t="shared" si="7"/>
        <v>324899.41</v>
      </c>
      <c r="BP107" s="35" t="s">
        <v>53</v>
      </c>
    </row>
    <row r="108" spans="1:68" s="21" customFormat="1" ht="27.75" customHeight="1">
      <c r="A108" s="181" t="s">
        <v>239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2" t="s">
        <v>197</v>
      </c>
      <c r="AY108" s="183"/>
      <c r="AZ108" s="183"/>
      <c r="BA108" s="183"/>
      <c r="BB108" s="183"/>
      <c r="BC108" s="184"/>
      <c r="BD108" s="185" t="s">
        <v>53</v>
      </c>
      <c r="BE108" s="183"/>
      <c r="BF108" s="183"/>
      <c r="BG108" s="183"/>
      <c r="BH108" s="183"/>
      <c r="BI108" s="183"/>
      <c r="BJ108" s="32">
        <f>BJ109+BJ110</f>
        <v>0</v>
      </c>
      <c r="BK108" s="32">
        <f>BK109+BK110</f>
        <v>0</v>
      </c>
      <c r="BL108" s="32">
        <f>BL109+BL110</f>
        <v>0</v>
      </c>
      <c r="BM108" s="32">
        <f>BM109+BM110</f>
        <v>0</v>
      </c>
      <c r="BN108" s="32">
        <f>BN109+BN110</f>
        <v>0</v>
      </c>
      <c r="BO108" s="52">
        <f t="shared" si="7"/>
        <v>0</v>
      </c>
      <c r="BP108" s="32">
        <f>BJ108-BO108</f>
        <v>0</v>
      </c>
    </row>
    <row r="109" spans="1:68" s="21" customFormat="1" ht="24.75" customHeight="1">
      <c r="A109" s="211" t="s">
        <v>199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177" t="s">
        <v>198</v>
      </c>
      <c r="AY109" s="178"/>
      <c r="AZ109" s="178"/>
      <c r="BA109" s="178"/>
      <c r="BB109" s="178"/>
      <c r="BC109" s="179"/>
      <c r="BD109" s="180" t="s">
        <v>173</v>
      </c>
      <c r="BE109" s="178"/>
      <c r="BF109" s="178"/>
      <c r="BG109" s="178"/>
      <c r="BH109" s="178"/>
      <c r="BI109" s="178"/>
      <c r="BJ109" s="36"/>
      <c r="BK109" s="36"/>
      <c r="BL109" s="36"/>
      <c r="BM109" s="36"/>
      <c r="BN109" s="36"/>
      <c r="BO109" s="37">
        <f t="shared" si="7"/>
        <v>0</v>
      </c>
      <c r="BP109" s="32">
        <f>BJ109-BO109</f>
        <v>0</v>
      </c>
    </row>
    <row r="110" spans="1:68" s="21" customFormat="1" ht="24" customHeight="1">
      <c r="A110" s="211" t="s">
        <v>200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177" t="s">
        <v>201</v>
      </c>
      <c r="AY110" s="178"/>
      <c r="AZ110" s="178"/>
      <c r="BA110" s="178"/>
      <c r="BB110" s="178"/>
      <c r="BC110" s="179"/>
      <c r="BD110" s="180" t="s">
        <v>176</v>
      </c>
      <c r="BE110" s="178"/>
      <c r="BF110" s="178"/>
      <c r="BG110" s="178"/>
      <c r="BH110" s="178"/>
      <c r="BI110" s="178"/>
      <c r="BJ110" s="36"/>
      <c r="BK110" s="36"/>
      <c r="BL110" s="36"/>
      <c r="BM110" s="36"/>
      <c r="BN110" s="36"/>
      <c r="BO110" s="35">
        <f t="shared" si="7"/>
        <v>0</v>
      </c>
      <c r="BP110" s="32">
        <f>BJ110-BO110</f>
        <v>0</v>
      </c>
    </row>
    <row r="112" ht="3.75" customHeight="1"/>
    <row r="113" spans="1:68" ht="11.25">
      <c r="A113" s="111" t="s">
        <v>0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2"/>
      <c r="AX113" s="115" t="s">
        <v>1</v>
      </c>
      <c r="AY113" s="116"/>
      <c r="AZ113" s="116"/>
      <c r="BA113" s="116"/>
      <c r="BB113" s="116"/>
      <c r="BC113" s="117"/>
      <c r="BD113" s="115" t="s">
        <v>2</v>
      </c>
      <c r="BE113" s="116"/>
      <c r="BF113" s="116"/>
      <c r="BG113" s="116"/>
      <c r="BH113" s="116"/>
      <c r="BI113" s="116"/>
      <c r="BJ113" s="71" t="s">
        <v>3</v>
      </c>
      <c r="BK113" s="110" t="s">
        <v>9</v>
      </c>
      <c r="BL113" s="107"/>
      <c r="BM113" s="107"/>
      <c r="BN113" s="107"/>
      <c r="BO113" s="107"/>
      <c r="BP113" s="71" t="s">
        <v>10</v>
      </c>
    </row>
    <row r="114" spans="1:68" ht="24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4"/>
      <c r="AX114" s="118"/>
      <c r="AY114" s="119"/>
      <c r="AZ114" s="119"/>
      <c r="BA114" s="119"/>
      <c r="BB114" s="119"/>
      <c r="BC114" s="120"/>
      <c r="BD114" s="118"/>
      <c r="BE114" s="119"/>
      <c r="BF114" s="119"/>
      <c r="BG114" s="119"/>
      <c r="BH114" s="119"/>
      <c r="BI114" s="119"/>
      <c r="BJ114" s="74"/>
      <c r="BK114" s="44" t="s">
        <v>4</v>
      </c>
      <c r="BL114" s="44" t="s">
        <v>5</v>
      </c>
      <c r="BM114" s="44" t="s">
        <v>6</v>
      </c>
      <c r="BN114" s="44" t="s">
        <v>7</v>
      </c>
      <c r="BO114" s="44" t="s">
        <v>8</v>
      </c>
      <c r="BP114" s="74"/>
    </row>
    <row r="115" spans="1:68" ht="12" thickBot="1">
      <c r="A115" s="123">
        <v>1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4"/>
      <c r="AX115" s="125">
        <v>2</v>
      </c>
      <c r="AY115" s="111"/>
      <c r="AZ115" s="111"/>
      <c r="BA115" s="111"/>
      <c r="BB115" s="111"/>
      <c r="BC115" s="112"/>
      <c r="BD115" s="125">
        <v>3</v>
      </c>
      <c r="BE115" s="111"/>
      <c r="BF115" s="111"/>
      <c r="BG115" s="111"/>
      <c r="BH115" s="111"/>
      <c r="BI115" s="111"/>
      <c r="BJ115" s="45">
        <v>4</v>
      </c>
      <c r="BK115" s="45">
        <v>5</v>
      </c>
      <c r="BL115" s="45">
        <v>6</v>
      </c>
      <c r="BM115" s="45">
        <v>7</v>
      </c>
      <c r="BN115" s="45">
        <v>8</v>
      </c>
      <c r="BO115" s="45">
        <v>9</v>
      </c>
      <c r="BP115" s="45">
        <v>10</v>
      </c>
    </row>
    <row r="116" spans="1:68" ht="30.75" customHeight="1">
      <c r="A116" s="181" t="s">
        <v>240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9" t="s">
        <v>193</v>
      </c>
      <c r="AY116" s="190"/>
      <c r="AZ116" s="190"/>
      <c r="BA116" s="190"/>
      <c r="BB116" s="190"/>
      <c r="BC116" s="191"/>
      <c r="BD116" s="192" t="s">
        <v>53</v>
      </c>
      <c r="BE116" s="190"/>
      <c r="BF116" s="190"/>
      <c r="BG116" s="190"/>
      <c r="BH116" s="190"/>
      <c r="BI116" s="190"/>
      <c r="BJ116" s="46">
        <f>BJ117+BJ118</f>
        <v>0</v>
      </c>
      <c r="BK116" s="46">
        <f>BK117+BK118</f>
        <v>0</v>
      </c>
      <c r="BL116" s="46">
        <f>BL117+BL118</f>
        <v>0</v>
      </c>
      <c r="BM116" s="46">
        <f>BM117+BM118</f>
        <v>0</v>
      </c>
      <c r="BN116" s="46">
        <f>BN117+BN118</f>
        <v>0</v>
      </c>
      <c r="BO116" s="37">
        <f aca="true" t="shared" si="9" ref="BO116:BO121">BN116+BM116+BL116+BK116</f>
        <v>0</v>
      </c>
      <c r="BP116" s="46"/>
    </row>
    <row r="117" spans="1:68" ht="35.25" customHeight="1">
      <c r="A117" s="172" t="s">
        <v>203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7" t="s">
        <v>202</v>
      </c>
      <c r="AY117" s="178"/>
      <c r="AZ117" s="178"/>
      <c r="BA117" s="178"/>
      <c r="BB117" s="178"/>
      <c r="BC117" s="179"/>
      <c r="BD117" s="180"/>
      <c r="BE117" s="178"/>
      <c r="BF117" s="178"/>
      <c r="BG117" s="178"/>
      <c r="BH117" s="178"/>
      <c r="BI117" s="178"/>
      <c r="BJ117" s="47"/>
      <c r="BK117" s="47"/>
      <c r="BL117" s="47"/>
      <c r="BM117" s="47"/>
      <c r="BN117" s="47"/>
      <c r="BO117" s="37">
        <f t="shared" si="9"/>
        <v>0</v>
      </c>
      <c r="BP117" s="35"/>
    </row>
    <row r="118" spans="1:68" ht="32.25" customHeight="1">
      <c r="A118" s="172" t="s">
        <v>205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7" t="s">
        <v>204</v>
      </c>
      <c r="AY118" s="178"/>
      <c r="AZ118" s="178"/>
      <c r="BA118" s="178"/>
      <c r="BB118" s="178"/>
      <c r="BC118" s="179"/>
      <c r="BD118" s="180"/>
      <c r="BE118" s="178"/>
      <c r="BF118" s="178"/>
      <c r="BG118" s="178"/>
      <c r="BH118" s="178"/>
      <c r="BI118" s="178"/>
      <c r="BJ118" s="36"/>
      <c r="BK118" s="36"/>
      <c r="BL118" s="36"/>
      <c r="BM118" s="36"/>
      <c r="BN118" s="36"/>
      <c r="BO118" s="37">
        <f t="shared" si="9"/>
        <v>0</v>
      </c>
      <c r="BP118" s="35"/>
    </row>
    <row r="119" spans="1:68" ht="27" customHeight="1">
      <c r="A119" s="181" t="s">
        <v>241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2" t="s">
        <v>206</v>
      </c>
      <c r="AY119" s="183"/>
      <c r="AZ119" s="183"/>
      <c r="BA119" s="183"/>
      <c r="BB119" s="183"/>
      <c r="BC119" s="184"/>
      <c r="BD119" s="185" t="s">
        <v>53</v>
      </c>
      <c r="BE119" s="183"/>
      <c r="BF119" s="183"/>
      <c r="BG119" s="183"/>
      <c r="BH119" s="183"/>
      <c r="BI119" s="183"/>
      <c r="BJ119" s="32">
        <f>BJ120+BJ121</f>
        <v>0</v>
      </c>
      <c r="BK119" s="32">
        <f>BK120+BK121</f>
        <v>0</v>
      </c>
      <c r="BL119" s="32">
        <f>BL120+BL121</f>
        <v>0</v>
      </c>
      <c r="BM119" s="32">
        <f>BM120+BM121</f>
        <v>0</v>
      </c>
      <c r="BN119" s="32">
        <f>BN120+BN121</f>
        <v>0</v>
      </c>
      <c r="BO119" s="37">
        <f t="shared" si="9"/>
        <v>0</v>
      </c>
      <c r="BP119" s="32"/>
    </row>
    <row r="120" spans="1:68" ht="43.5" customHeight="1">
      <c r="A120" s="172" t="s">
        <v>209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7" t="s">
        <v>207</v>
      </c>
      <c r="AY120" s="178"/>
      <c r="AZ120" s="178"/>
      <c r="BA120" s="178"/>
      <c r="BB120" s="178"/>
      <c r="BC120" s="179"/>
      <c r="BD120" s="180"/>
      <c r="BE120" s="178"/>
      <c r="BF120" s="178"/>
      <c r="BG120" s="178"/>
      <c r="BH120" s="178"/>
      <c r="BI120" s="178"/>
      <c r="BJ120" s="36"/>
      <c r="BK120" s="36"/>
      <c r="BL120" s="36"/>
      <c r="BM120" s="36"/>
      <c r="BN120" s="36"/>
      <c r="BO120" s="37">
        <f t="shared" si="9"/>
        <v>0</v>
      </c>
      <c r="BP120" s="35"/>
    </row>
    <row r="121" spans="1:68" ht="41.25" customHeight="1" thickBot="1">
      <c r="A121" s="170" t="s">
        <v>210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1"/>
      <c r="AX121" s="173" t="s">
        <v>208</v>
      </c>
      <c r="AY121" s="174"/>
      <c r="AZ121" s="174"/>
      <c r="BA121" s="174"/>
      <c r="BB121" s="174"/>
      <c r="BC121" s="175"/>
      <c r="BD121" s="176"/>
      <c r="BE121" s="174"/>
      <c r="BF121" s="174"/>
      <c r="BG121" s="174"/>
      <c r="BH121" s="174"/>
      <c r="BI121" s="174"/>
      <c r="BJ121" s="40"/>
      <c r="BK121" s="40"/>
      <c r="BL121" s="40"/>
      <c r="BM121" s="40"/>
      <c r="BN121" s="40"/>
      <c r="BO121" s="53">
        <f t="shared" si="9"/>
        <v>0</v>
      </c>
      <c r="BP121" s="39"/>
    </row>
    <row r="124" spans="1:64" ht="11.25">
      <c r="A124" s="23"/>
      <c r="B124" s="26" t="s">
        <v>250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M124" s="84" t="s">
        <v>248</v>
      </c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L124" s="42" t="s">
        <v>212</v>
      </c>
    </row>
    <row r="125" spans="1:68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51" t="s">
        <v>213</v>
      </c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M125" s="152" t="s">
        <v>214</v>
      </c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L125" s="42" t="s">
        <v>215</v>
      </c>
      <c r="BN125" s="55"/>
      <c r="BO125" s="163"/>
      <c r="BP125" s="163"/>
    </row>
    <row r="126" spans="39:68" ht="11.25"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58"/>
      <c r="BN126" s="57"/>
      <c r="BO126" s="161"/>
      <c r="BP126" s="161"/>
    </row>
    <row r="127" spans="1:62" ht="11.25">
      <c r="A127" s="1" t="s">
        <v>216</v>
      </c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M127" s="84" t="s">
        <v>249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</row>
    <row r="128" spans="18:68" ht="11.25">
      <c r="R128" s="151" t="s">
        <v>213</v>
      </c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M128" s="152" t="s">
        <v>214</v>
      </c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M128" s="59"/>
      <c r="BN128" s="59"/>
      <c r="BO128" s="59"/>
      <c r="BP128" s="59"/>
    </row>
    <row r="131" spans="65:68" ht="11.25">
      <c r="BM131" s="164"/>
      <c r="BN131" s="164"/>
      <c r="BO131" s="164"/>
      <c r="BP131" s="164"/>
    </row>
    <row r="132" spans="65:68" ht="11.25">
      <c r="BM132" s="161"/>
      <c r="BN132" s="161"/>
      <c r="BO132" s="161"/>
      <c r="BP132" s="161"/>
    </row>
    <row r="134" spans="64:68" ht="11.25">
      <c r="BL134" s="164"/>
      <c r="BM134" s="164"/>
      <c r="BN134" s="55"/>
      <c r="BP134" s="55"/>
    </row>
    <row r="135" spans="64:68" ht="11.25">
      <c r="BL135" s="161"/>
      <c r="BM135" s="161"/>
      <c r="BN135" s="57"/>
      <c r="BP135" s="57"/>
    </row>
    <row r="137" spans="1:65" ht="11.25">
      <c r="A137" s="23" t="s">
        <v>217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84" t="s">
        <v>216</v>
      </c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23"/>
      <c r="AO137" s="23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23"/>
      <c r="BI137" s="23"/>
      <c r="BJ137" s="160" t="s">
        <v>252</v>
      </c>
      <c r="BK137" s="160"/>
      <c r="BL137" s="160" t="s">
        <v>253</v>
      </c>
      <c r="BM137" s="160"/>
    </row>
    <row r="138" spans="1:65" ht="11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152" t="s">
        <v>218</v>
      </c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23"/>
      <c r="AO138" s="23"/>
      <c r="AP138" s="152" t="s">
        <v>213</v>
      </c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23"/>
      <c r="BI138" s="23"/>
      <c r="BJ138" s="157"/>
      <c r="BK138" s="157"/>
      <c r="BL138" s="157" t="s">
        <v>219</v>
      </c>
      <c r="BM138" s="157"/>
    </row>
    <row r="139" spans="1:65" ht="11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58"/>
      <c r="BK139" s="58"/>
      <c r="BL139" s="58"/>
      <c r="BM139" s="58"/>
    </row>
    <row r="140" spans="1:68" ht="11.25">
      <c r="A140" s="155" t="s">
        <v>220</v>
      </c>
      <c r="B140" s="155"/>
      <c r="C140" s="77" t="s">
        <v>257</v>
      </c>
      <c r="D140" s="77"/>
      <c r="E140" s="77"/>
      <c r="F140" s="23" t="s">
        <v>220</v>
      </c>
      <c r="G140" s="23"/>
      <c r="H140" s="23"/>
      <c r="I140" s="77" t="s">
        <v>263</v>
      </c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155">
        <v>20</v>
      </c>
      <c r="Z140" s="155"/>
      <c r="AA140" s="155"/>
      <c r="AB140" s="155"/>
      <c r="AC140" s="156" t="s">
        <v>259</v>
      </c>
      <c r="AD140" s="156"/>
      <c r="AE140" s="156"/>
      <c r="AF140" s="23" t="s">
        <v>24</v>
      </c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60"/>
      <c r="BK140" s="58"/>
      <c r="BL140" s="58"/>
      <c r="BM140" s="61"/>
      <c r="BN140" s="62"/>
      <c r="BO140" s="62"/>
      <c r="BP140" s="62"/>
    </row>
    <row r="141" spans="62:68" s="3" customFormat="1" ht="3" customHeight="1">
      <c r="BJ141" s="68"/>
      <c r="BK141" s="69"/>
      <c r="BL141" s="69"/>
      <c r="BM141" s="69"/>
      <c r="BN141" s="69"/>
      <c r="BO141" s="70"/>
      <c r="BP141" s="70"/>
    </row>
  </sheetData>
  <sheetProtection password="9690" sheet="1" objects="1" scenarios="1"/>
  <protectedRanges>
    <protectedRange sqref="AX4:BN5" name="Диапазон1"/>
  </protectedRanges>
  <mergeCells count="335">
    <mergeCell ref="N138:AM138"/>
    <mergeCell ref="AP138:BG138"/>
    <mergeCell ref="BJ138:BK138"/>
    <mergeCell ref="AC140:AE140"/>
    <mergeCell ref="A140:B140"/>
    <mergeCell ref="C140:E140"/>
    <mergeCell ref="I140:X140"/>
    <mergeCell ref="Y140:AB140"/>
    <mergeCell ref="BL135:BM135"/>
    <mergeCell ref="AP137:BG137"/>
    <mergeCell ref="BJ137:BK137"/>
    <mergeCell ref="BL137:BM137"/>
    <mergeCell ref="BL138:BM138"/>
    <mergeCell ref="N137:AM137"/>
    <mergeCell ref="BO126:BP126"/>
    <mergeCell ref="R127:AI127"/>
    <mergeCell ref="AM127:BJ127"/>
    <mergeCell ref="R128:AI128"/>
    <mergeCell ref="AM128:BJ128"/>
    <mergeCell ref="BM131:BP131"/>
    <mergeCell ref="BM132:BP132"/>
    <mergeCell ref="BL134:BM134"/>
    <mergeCell ref="BD121:BI121"/>
    <mergeCell ref="AX121:BC121"/>
    <mergeCell ref="N125:AI125"/>
    <mergeCell ref="AM125:BJ125"/>
    <mergeCell ref="A121:AW121"/>
    <mergeCell ref="N124:AI124"/>
    <mergeCell ref="AM124:BJ124"/>
    <mergeCell ref="A120:AW120"/>
    <mergeCell ref="AX118:BC118"/>
    <mergeCell ref="BD118:BI118"/>
    <mergeCell ref="BO125:BP125"/>
    <mergeCell ref="A118:AW118"/>
    <mergeCell ref="A119:AW119"/>
    <mergeCell ref="AX119:BC119"/>
    <mergeCell ref="BD119:BI119"/>
    <mergeCell ref="AX120:BC120"/>
    <mergeCell ref="BD120:BI120"/>
    <mergeCell ref="A117:AW117"/>
    <mergeCell ref="A116:AW116"/>
    <mergeCell ref="AX116:BC116"/>
    <mergeCell ref="BD116:BI116"/>
    <mergeCell ref="AX117:BC117"/>
    <mergeCell ref="BD117:BI117"/>
    <mergeCell ref="BJ113:BJ114"/>
    <mergeCell ref="BK113:BO113"/>
    <mergeCell ref="BP113:BP114"/>
    <mergeCell ref="A115:AW115"/>
    <mergeCell ref="AX115:BC115"/>
    <mergeCell ref="BD115:BI115"/>
    <mergeCell ref="A110:AW110"/>
    <mergeCell ref="AX110:BC110"/>
    <mergeCell ref="BD110:BI110"/>
    <mergeCell ref="A113:AW114"/>
    <mergeCell ref="AX113:BC114"/>
    <mergeCell ref="BD113:BI114"/>
    <mergeCell ref="A108:AW108"/>
    <mergeCell ref="AX108:BC108"/>
    <mergeCell ref="BD108:BI108"/>
    <mergeCell ref="AX109:BC109"/>
    <mergeCell ref="BD109:BI109"/>
    <mergeCell ref="A109:AW109"/>
    <mergeCell ref="A106:AW106"/>
    <mergeCell ref="AX106:BC106"/>
    <mergeCell ref="BD106:BI106"/>
    <mergeCell ref="A107:AW107"/>
    <mergeCell ref="AX107:BC107"/>
    <mergeCell ref="BD107:BI107"/>
    <mergeCell ref="A104:AW104"/>
    <mergeCell ref="AX104:BC104"/>
    <mergeCell ref="BD104:BI104"/>
    <mergeCell ref="A105:AW105"/>
    <mergeCell ref="AX105:BC105"/>
    <mergeCell ref="BD105:BI105"/>
    <mergeCell ref="A102:AW102"/>
    <mergeCell ref="AX102:BC102"/>
    <mergeCell ref="BD102:BI102"/>
    <mergeCell ref="A103:AW103"/>
    <mergeCell ref="AX103:BC103"/>
    <mergeCell ref="BD103:BI103"/>
    <mergeCell ref="A100:AW100"/>
    <mergeCell ref="AX100:BC100"/>
    <mergeCell ref="BD100:BI100"/>
    <mergeCell ref="AX101:BC101"/>
    <mergeCell ref="BD101:BI101"/>
    <mergeCell ref="A101:AW101"/>
    <mergeCell ref="A98:AW98"/>
    <mergeCell ref="AX98:BC98"/>
    <mergeCell ref="BD98:BI98"/>
    <mergeCell ref="A99:AW99"/>
    <mergeCell ref="AX99:BC99"/>
    <mergeCell ref="BD99:BI99"/>
    <mergeCell ref="A96:AW96"/>
    <mergeCell ref="AX96:BC96"/>
    <mergeCell ref="BD96:BI96"/>
    <mergeCell ref="A97:AW97"/>
    <mergeCell ref="AX97:BC97"/>
    <mergeCell ref="BD97:BI97"/>
    <mergeCell ref="A94:AW94"/>
    <mergeCell ref="AX94:BC94"/>
    <mergeCell ref="BD94:BI94"/>
    <mergeCell ref="A95:AW95"/>
    <mergeCell ref="AX95:BC95"/>
    <mergeCell ref="BD95:BI95"/>
    <mergeCell ref="AX92:BC92"/>
    <mergeCell ref="BD92:BI92"/>
    <mergeCell ref="A92:AW92"/>
    <mergeCell ref="A93:AW93"/>
    <mergeCell ref="AX93:BC93"/>
    <mergeCell ref="BD93:BI93"/>
    <mergeCell ref="A90:AW90"/>
    <mergeCell ref="AX90:BC90"/>
    <mergeCell ref="BD90:BI90"/>
    <mergeCell ref="AX91:BC91"/>
    <mergeCell ref="BD91:BI91"/>
    <mergeCell ref="A91:AW91"/>
    <mergeCell ref="BP87:BP88"/>
    <mergeCell ref="A89:AW89"/>
    <mergeCell ref="AX89:BC89"/>
    <mergeCell ref="BD89:BI89"/>
    <mergeCell ref="AD85:BO85"/>
    <mergeCell ref="A87:AW88"/>
    <mergeCell ref="AX87:BC88"/>
    <mergeCell ref="BD87:BI88"/>
    <mergeCell ref="BJ87:BJ88"/>
    <mergeCell ref="BK87:BO87"/>
    <mergeCell ref="A84:AW84"/>
    <mergeCell ref="AX84:BC84"/>
    <mergeCell ref="BD84:BI84"/>
    <mergeCell ref="A83:AW83"/>
    <mergeCell ref="AX83:BC83"/>
    <mergeCell ref="BD83:BI83"/>
    <mergeCell ref="A80:AW80"/>
    <mergeCell ref="AX80:BC80"/>
    <mergeCell ref="BD80:BI80"/>
    <mergeCell ref="A81:AW81"/>
    <mergeCell ref="AX81:BC81"/>
    <mergeCell ref="BD81:BI81"/>
    <mergeCell ref="A78:AW78"/>
    <mergeCell ref="AX78:BC78"/>
    <mergeCell ref="BD78:BI78"/>
    <mergeCell ref="AX79:BC79"/>
    <mergeCell ref="BD79:BI79"/>
    <mergeCell ref="A79:AW79"/>
    <mergeCell ref="A76:AW76"/>
    <mergeCell ref="AX76:BC76"/>
    <mergeCell ref="BD76:BI76"/>
    <mergeCell ref="A77:AW77"/>
    <mergeCell ref="AX77:BC77"/>
    <mergeCell ref="BD77:BI77"/>
    <mergeCell ref="AX74:BC74"/>
    <mergeCell ref="BD74:BI74"/>
    <mergeCell ref="A74:AW74"/>
    <mergeCell ref="A75:AW75"/>
    <mergeCell ref="AX75:BC75"/>
    <mergeCell ref="BD75:BI75"/>
    <mergeCell ref="A72:AW72"/>
    <mergeCell ref="AX72:BC72"/>
    <mergeCell ref="BD72:BI72"/>
    <mergeCell ref="A73:AW73"/>
    <mergeCell ref="AX73:BC73"/>
    <mergeCell ref="BD73:BI73"/>
    <mergeCell ref="AX70:BC70"/>
    <mergeCell ref="BD70:BI70"/>
    <mergeCell ref="A70:AW70"/>
    <mergeCell ref="A71:AW71"/>
    <mergeCell ref="AX71:BC71"/>
    <mergeCell ref="BD71:BI71"/>
    <mergeCell ref="A68:AW68"/>
    <mergeCell ref="AX68:BC68"/>
    <mergeCell ref="BD68:BI68"/>
    <mergeCell ref="A69:AW69"/>
    <mergeCell ref="AX69:BC69"/>
    <mergeCell ref="BD69:BI69"/>
    <mergeCell ref="A66:AW66"/>
    <mergeCell ref="AX66:BC66"/>
    <mergeCell ref="BD66:BI66"/>
    <mergeCell ref="AX67:BC67"/>
    <mergeCell ref="BD67:BI67"/>
    <mergeCell ref="A67:AW67"/>
    <mergeCell ref="BK63:BO63"/>
    <mergeCell ref="BP63:BP64"/>
    <mergeCell ref="A65:AW65"/>
    <mergeCell ref="AX65:BC65"/>
    <mergeCell ref="BD65:BI65"/>
    <mergeCell ref="BD14:BI15"/>
    <mergeCell ref="BJ14:BJ15"/>
    <mergeCell ref="A63:AW64"/>
    <mergeCell ref="AX63:BC64"/>
    <mergeCell ref="BD63:BI64"/>
    <mergeCell ref="BJ63:BJ64"/>
    <mergeCell ref="A19:AW19"/>
    <mergeCell ref="AX19:BC19"/>
    <mergeCell ref="BD19:BI19"/>
    <mergeCell ref="A18:AW18"/>
    <mergeCell ref="BP40:BP41"/>
    <mergeCell ref="A17:AW17"/>
    <mergeCell ref="A13:BP13"/>
    <mergeCell ref="AX17:BC17"/>
    <mergeCell ref="BD17:BI17"/>
    <mergeCell ref="BK14:BO14"/>
    <mergeCell ref="BP14:BP15"/>
    <mergeCell ref="A16:AW16"/>
    <mergeCell ref="AX16:BC16"/>
    <mergeCell ref="BD16:BI16"/>
    <mergeCell ref="BJ4:BK4"/>
    <mergeCell ref="AX5:BN5"/>
    <mergeCell ref="B1:BO1"/>
    <mergeCell ref="A40:AW41"/>
    <mergeCell ref="AX40:BC41"/>
    <mergeCell ref="BD40:BI41"/>
    <mergeCell ref="BJ40:BJ41"/>
    <mergeCell ref="BK40:BO40"/>
    <mergeCell ref="A14:AW15"/>
    <mergeCell ref="AX14:BC15"/>
    <mergeCell ref="AX6:BN6"/>
    <mergeCell ref="AX7:BN7"/>
    <mergeCell ref="AX10:BN10"/>
    <mergeCell ref="AX9:BN9"/>
    <mergeCell ref="AX18:BC18"/>
    <mergeCell ref="BD18:BI18"/>
    <mergeCell ref="A21:AW21"/>
    <mergeCell ref="AX21:BC21"/>
    <mergeCell ref="BD21:BI21"/>
    <mergeCell ref="A20:AW20"/>
    <mergeCell ref="AX20:BC20"/>
    <mergeCell ref="BD20:BI20"/>
    <mergeCell ref="A23:AW23"/>
    <mergeCell ref="AX23:BC23"/>
    <mergeCell ref="BD23:BI23"/>
    <mergeCell ref="A22:AW22"/>
    <mergeCell ref="AX22:BC22"/>
    <mergeCell ref="BD22:BI22"/>
    <mergeCell ref="A24:AW24"/>
    <mergeCell ref="A25:AW25"/>
    <mergeCell ref="AX25:BC25"/>
    <mergeCell ref="BD25:BI25"/>
    <mergeCell ref="AX24:BC24"/>
    <mergeCell ref="BD24:BI24"/>
    <mergeCell ref="A26:AW26"/>
    <mergeCell ref="A27:AW27"/>
    <mergeCell ref="AX27:BC27"/>
    <mergeCell ref="BD27:BI27"/>
    <mergeCell ref="AX26:BC26"/>
    <mergeCell ref="BD26:BI26"/>
    <mergeCell ref="A29:AW29"/>
    <mergeCell ref="AX29:BC29"/>
    <mergeCell ref="BD29:BI29"/>
    <mergeCell ref="A28:AW28"/>
    <mergeCell ref="AX28:BC28"/>
    <mergeCell ref="BD28:BI28"/>
    <mergeCell ref="A31:AW31"/>
    <mergeCell ref="AX31:BC31"/>
    <mergeCell ref="BD31:BI31"/>
    <mergeCell ref="A30:AW30"/>
    <mergeCell ref="AX30:BC30"/>
    <mergeCell ref="BD30:BI30"/>
    <mergeCell ref="A33:AW33"/>
    <mergeCell ref="AX33:BC33"/>
    <mergeCell ref="BD33:BI33"/>
    <mergeCell ref="A32:AW32"/>
    <mergeCell ref="AX32:BC32"/>
    <mergeCell ref="BD32:BI32"/>
    <mergeCell ref="BD35:BI35"/>
    <mergeCell ref="A34:AW34"/>
    <mergeCell ref="AX34:BC34"/>
    <mergeCell ref="BD34:BI34"/>
    <mergeCell ref="B2:BO2"/>
    <mergeCell ref="AD38:BO38"/>
    <mergeCell ref="A37:AW37"/>
    <mergeCell ref="AX37:BC37"/>
    <mergeCell ref="BD37:BI37"/>
    <mergeCell ref="A36:AW36"/>
    <mergeCell ref="AX36:BC36"/>
    <mergeCell ref="BD36:BI36"/>
    <mergeCell ref="A35:AW35"/>
    <mergeCell ref="AX35:BC35"/>
    <mergeCell ref="A43:AW43"/>
    <mergeCell ref="AX43:BC43"/>
    <mergeCell ref="BD43:BI43"/>
    <mergeCell ref="A42:AW42"/>
    <mergeCell ref="AX42:BC42"/>
    <mergeCell ref="BD42:BI42"/>
    <mergeCell ref="A44:AW44"/>
    <mergeCell ref="AX45:BC45"/>
    <mergeCell ref="BD45:BI45"/>
    <mergeCell ref="AX44:BC44"/>
    <mergeCell ref="BD44:BI44"/>
    <mergeCell ref="A46:AW46"/>
    <mergeCell ref="AX46:BC46"/>
    <mergeCell ref="BD46:BI46"/>
    <mergeCell ref="A45:AW45"/>
    <mergeCell ref="A48:AW48"/>
    <mergeCell ref="AX48:BC48"/>
    <mergeCell ref="BD48:BI48"/>
    <mergeCell ref="A47:AW47"/>
    <mergeCell ref="AX47:BC47"/>
    <mergeCell ref="BD47:BI47"/>
    <mergeCell ref="A49:AW49"/>
    <mergeCell ref="A50:AW50"/>
    <mergeCell ref="AX50:BC50"/>
    <mergeCell ref="BD50:BI50"/>
    <mergeCell ref="AX49:BC49"/>
    <mergeCell ref="BD49:BI49"/>
    <mergeCell ref="A52:AW52"/>
    <mergeCell ref="AX52:BC52"/>
    <mergeCell ref="BD52:BI52"/>
    <mergeCell ref="A51:AW51"/>
    <mergeCell ref="AX51:BC51"/>
    <mergeCell ref="BD51:BI51"/>
    <mergeCell ref="A54:AW54"/>
    <mergeCell ref="AX54:BC54"/>
    <mergeCell ref="BD54:BI54"/>
    <mergeCell ref="A53:AW53"/>
    <mergeCell ref="AX53:BC53"/>
    <mergeCell ref="BD53:BI53"/>
    <mergeCell ref="A56:AW56"/>
    <mergeCell ref="AX56:BC56"/>
    <mergeCell ref="BD56:BI56"/>
    <mergeCell ref="A55:AW55"/>
    <mergeCell ref="AX55:BC55"/>
    <mergeCell ref="BD55:BI55"/>
    <mergeCell ref="A58:AW58"/>
    <mergeCell ref="AX58:BC58"/>
    <mergeCell ref="BD58:BI58"/>
    <mergeCell ref="A57:AW57"/>
    <mergeCell ref="AX57:BC57"/>
    <mergeCell ref="BD57:BI57"/>
    <mergeCell ref="A60:AW60"/>
    <mergeCell ref="A59:AW59"/>
    <mergeCell ref="AX60:BC60"/>
    <mergeCell ref="BD60:BI60"/>
    <mergeCell ref="AX59:BC59"/>
    <mergeCell ref="BD59:BI5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7" max="163" man="1"/>
    <brk id="60" max="163" man="1"/>
    <brk id="84" max="163" man="1"/>
    <brk id="110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141"/>
  <sheetViews>
    <sheetView view="pageBreakPreview" zoomScaleSheetLayoutView="100" workbookViewId="0" topLeftCell="A79">
      <selection activeCell="A13" sqref="A13:BP13"/>
    </sheetView>
  </sheetViews>
  <sheetFormatPr defaultColWidth="9.00390625" defaultRowHeight="12.75"/>
  <cols>
    <col min="1" max="61" width="0.875" style="1" customWidth="1"/>
    <col min="62" max="62" width="12.25390625" style="1" customWidth="1"/>
    <col min="63" max="63" width="12.75390625" style="1" customWidth="1"/>
    <col min="64" max="64" width="13.625" style="1" customWidth="1"/>
    <col min="65" max="65" width="11.00390625" style="1" customWidth="1"/>
    <col min="66" max="66" width="11.125" style="1" customWidth="1"/>
    <col min="67" max="67" width="12.75390625" style="1" customWidth="1"/>
    <col min="68" max="68" width="13.75390625" style="1" customWidth="1"/>
    <col min="69" max="16384" width="0.875" style="1" customWidth="1"/>
  </cols>
  <sheetData>
    <row r="1" spans="2:67" ht="12" customHeight="1">
      <c r="B1" s="82" t="s">
        <v>20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</row>
    <row r="2" spans="2:68" ht="12" customHeight="1" thickBot="1">
      <c r="B2" s="82" t="s">
        <v>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12" t="s">
        <v>11</v>
      </c>
    </row>
    <row r="3" spans="67:68" ht="12" customHeight="1">
      <c r="BO3" s="2" t="s">
        <v>14</v>
      </c>
      <c r="BP3" s="10" t="s">
        <v>12</v>
      </c>
    </row>
    <row r="4" spans="61:68" ht="12" customHeight="1">
      <c r="BI4" s="2" t="s">
        <v>23</v>
      </c>
      <c r="BJ4" s="77"/>
      <c r="BK4" s="77"/>
      <c r="BO4" s="2" t="s">
        <v>15</v>
      </c>
      <c r="BP4" s="27"/>
    </row>
    <row r="5" spans="1:68" ht="12" customHeight="1">
      <c r="A5" s="1" t="s">
        <v>25</v>
      </c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2" t="s">
        <v>16</v>
      </c>
      <c r="BP5" s="27"/>
    </row>
    <row r="6" spans="1:68" ht="12" customHeight="1">
      <c r="A6" s="1" t="s">
        <v>26</v>
      </c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2"/>
      <c r="BP6" s="27"/>
    </row>
    <row r="7" spans="1:68" ht="12" customHeight="1">
      <c r="A7" s="1" t="s">
        <v>27</v>
      </c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2" t="s">
        <v>17</v>
      </c>
      <c r="BP7" s="27"/>
    </row>
    <row r="8" spans="1:68" ht="12" customHeight="1">
      <c r="A8" s="1" t="s">
        <v>28</v>
      </c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" t="s">
        <v>16</v>
      </c>
      <c r="BP8" s="27"/>
    </row>
    <row r="9" spans="1:68" ht="10.5" customHeight="1">
      <c r="A9" s="1" t="s">
        <v>29</v>
      </c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2" t="s">
        <v>18</v>
      </c>
      <c r="BP9" s="27"/>
    </row>
    <row r="10" spans="1:68" ht="12" customHeight="1">
      <c r="A10" s="1" t="s">
        <v>30</v>
      </c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2"/>
      <c r="BP10" s="27"/>
    </row>
    <row r="11" spans="1:68" ht="11.25">
      <c r="A11" s="1" t="s">
        <v>31</v>
      </c>
      <c r="BO11" s="2"/>
      <c r="BP11" s="27"/>
    </row>
    <row r="12" spans="1:68" ht="12" thickBot="1">
      <c r="A12" s="1" t="s">
        <v>32</v>
      </c>
      <c r="BO12" s="2" t="s">
        <v>19</v>
      </c>
      <c r="BP12" s="13" t="s">
        <v>13</v>
      </c>
    </row>
    <row r="13" spans="1:68" ht="17.25" customHeight="1">
      <c r="A13" s="121" t="s">
        <v>22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</row>
    <row r="14" spans="1:68" ht="11.25">
      <c r="A14" s="111" t="s">
        <v>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2"/>
      <c r="AX14" s="115" t="s">
        <v>1</v>
      </c>
      <c r="AY14" s="116"/>
      <c r="AZ14" s="116"/>
      <c r="BA14" s="116"/>
      <c r="BB14" s="116"/>
      <c r="BC14" s="117"/>
      <c r="BD14" s="115" t="s">
        <v>2</v>
      </c>
      <c r="BE14" s="116"/>
      <c r="BF14" s="116"/>
      <c r="BG14" s="116"/>
      <c r="BH14" s="116"/>
      <c r="BI14" s="116"/>
      <c r="BJ14" s="115" t="s">
        <v>3</v>
      </c>
      <c r="BK14" s="122" t="s">
        <v>9</v>
      </c>
      <c r="BL14" s="123"/>
      <c r="BM14" s="123"/>
      <c r="BN14" s="123"/>
      <c r="BO14" s="123"/>
      <c r="BP14" s="115" t="s">
        <v>10</v>
      </c>
    </row>
    <row r="15" spans="1:68" ht="31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  <c r="AX15" s="118"/>
      <c r="AY15" s="119"/>
      <c r="AZ15" s="119"/>
      <c r="BA15" s="119"/>
      <c r="BB15" s="119"/>
      <c r="BC15" s="120"/>
      <c r="BD15" s="118"/>
      <c r="BE15" s="119"/>
      <c r="BF15" s="119"/>
      <c r="BG15" s="119"/>
      <c r="BH15" s="119"/>
      <c r="BI15" s="119"/>
      <c r="BJ15" s="118"/>
      <c r="BK15" s="11" t="s">
        <v>4</v>
      </c>
      <c r="BL15" s="11" t="s">
        <v>5</v>
      </c>
      <c r="BM15" s="11" t="s">
        <v>6</v>
      </c>
      <c r="BN15" s="11" t="s">
        <v>7</v>
      </c>
      <c r="BO15" s="11" t="s">
        <v>8</v>
      </c>
      <c r="BP15" s="118"/>
    </row>
    <row r="16" spans="1:68" ht="12" thickBot="1">
      <c r="A16" s="123">
        <v>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AX16" s="125">
        <v>2</v>
      </c>
      <c r="AY16" s="111"/>
      <c r="AZ16" s="111"/>
      <c r="BA16" s="111"/>
      <c r="BB16" s="111"/>
      <c r="BC16" s="112"/>
      <c r="BD16" s="125">
        <v>3</v>
      </c>
      <c r="BE16" s="111"/>
      <c r="BF16" s="111"/>
      <c r="BG16" s="111"/>
      <c r="BH16" s="111"/>
      <c r="BI16" s="111"/>
      <c r="BJ16" s="9">
        <v>4</v>
      </c>
      <c r="BK16" s="9">
        <v>5</v>
      </c>
      <c r="BL16" s="9">
        <v>6</v>
      </c>
      <c r="BM16" s="9">
        <v>7</v>
      </c>
      <c r="BN16" s="9">
        <v>8</v>
      </c>
      <c r="BO16" s="9">
        <v>9</v>
      </c>
      <c r="BP16" s="16">
        <v>10</v>
      </c>
    </row>
    <row r="17" spans="1:68" s="20" customFormat="1" ht="21" customHeight="1">
      <c r="A17" s="102" t="s">
        <v>243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3" t="s">
        <v>33</v>
      </c>
      <c r="AY17" s="104"/>
      <c r="AZ17" s="104"/>
      <c r="BA17" s="104"/>
      <c r="BB17" s="104"/>
      <c r="BC17" s="105"/>
      <c r="BD17" s="106"/>
      <c r="BE17" s="104"/>
      <c r="BF17" s="104"/>
      <c r="BG17" s="104"/>
      <c r="BH17" s="104"/>
      <c r="BI17" s="104"/>
      <c r="BJ17" s="29">
        <f>BJ18+BJ20+BJ21+BJ22+BJ25+BJ33</f>
        <v>0</v>
      </c>
      <c r="BK17" s="28">
        <f>BK18+BK20+BK21+BK22+BK25+BK33</f>
        <v>0</v>
      </c>
      <c r="BL17" s="28">
        <f>BL18+BL20+BL21+BL22+BL25+BL33</f>
        <v>0</v>
      </c>
      <c r="BM17" s="28">
        <f>BM18+BM20+BM21+BM22+BM25+BM33</f>
        <v>0</v>
      </c>
      <c r="BN17" s="28">
        <f>BN18+BN20+BN21+BN22+BN25+BN33</f>
        <v>0</v>
      </c>
      <c r="BO17" s="30">
        <f aca="true" t="shared" si="0" ref="BO17:BO37">BK17+BN17+BM17+BL17</f>
        <v>0</v>
      </c>
      <c r="BP17" s="31">
        <f aca="true" t="shared" si="1" ref="BP17:BP37">BJ17-BO17</f>
        <v>0</v>
      </c>
    </row>
    <row r="18" spans="1:68" s="21" customFormat="1" ht="12.75">
      <c r="A18" s="96" t="s">
        <v>224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 t="s">
        <v>34</v>
      </c>
      <c r="AY18" s="98"/>
      <c r="AZ18" s="98"/>
      <c r="BA18" s="98"/>
      <c r="BB18" s="98"/>
      <c r="BC18" s="99"/>
      <c r="BD18" s="100" t="s">
        <v>35</v>
      </c>
      <c r="BE18" s="98"/>
      <c r="BF18" s="98"/>
      <c r="BG18" s="98"/>
      <c r="BH18" s="98"/>
      <c r="BI18" s="98"/>
      <c r="BJ18" s="33"/>
      <c r="BK18" s="33"/>
      <c r="BL18" s="33"/>
      <c r="BM18" s="33"/>
      <c r="BN18" s="33"/>
      <c r="BO18" s="34">
        <f t="shared" si="0"/>
        <v>0</v>
      </c>
      <c r="BP18" s="35">
        <f t="shared" si="1"/>
        <v>0</v>
      </c>
    </row>
    <row r="19" spans="1:68" s="21" customFormat="1" ht="12.75">
      <c r="A19" s="126" t="s">
        <v>37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92"/>
      <c r="AY19" s="93"/>
      <c r="AZ19" s="93"/>
      <c r="BA19" s="93"/>
      <c r="BB19" s="93"/>
      <c r="BC19" s="94"/>
      <c r="BD19" s="95"/>
      <c r="BE19" s="93"/>
      <c r="BF19" s="93"/>
      <c r="BG19" s="93"/>
      <c r="BH19" s="93"/>
      <c r="BI19" s="93"/>
      <c r="BJ19" s="36"/>
      <c r="BK19" s="36"/>
      <c r="BL19" s="36"/>
      <c r="BM19" s="36"/>
      <c r="BN19" s="36"/>
      <c r="BO19" s="37">
        <f t="shared" si="0"/>
        <v>0</v>
      </c>
      <c r="BP19" s="35">
        <f t="shared" si="1"/>
        <v>0</v>
      </c>
    </row>
    <row r="20" spans="1:68" s="21" customFormat="1" ht="12.75">
      <c r="A20" s="96" t="s">
        <v>40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7" t="s">
        <v>38</v>
      </c>
      <c r="AY20" s="98"/>
      <c r="AZ20" s="98"/>
      <c r="BA20" s="98"/>
      <c r="BB20" s="98"/>
      <c r="BC20" s="99"/>
      <c r="BD20" s="100" t="s">
        <v>39</v>
      </c>
      <c r="BE20" s="98"/>
      <c r="BF20" s="98"/>
      <c r="BG20" s="98"/>
      <c r="BH20" s="98"/>
      <c r="BI20" s="98"/>
      <c r="BJ20" s="33"/>
      <c r="BK20" s="33"/>
      <c r="BL20" s="33"/>
      <c r="BM20" s="33"/>
      <c r="BN20" s="33"/>
      <c r="BO20" s="38">
        <f t="shared" si="0"/>
        <v>0</v>
      </c>
      <c r="BP20" s="35">
        <f t="shared" si="1"/>
        <v>0</v>
      </c>
    </row>
    <row r="21" spans="1:68" s="21" customFormat="1" ht="24" customHeight="1">
      <c r="A21" s="96" t="s">
        <v>41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 t="s">
        <v>42</v>
      </c>
      <c r="AY21" s="98"/>
      <c r="AZ21" s="98"/>
      <c r="BA21" s="98"/>
      <c r="BB21" s="98"/>
      <c r="BC21" s="99"/>
      <c r="BD21" s="100" t="s">
        <v>43</v>
      </c>
      <c r="BE21" s="98"/>
      <c r="BF21" s="98"/>
      <c r="BG21" s="98"/>
      <c r="BH21" s="98"/>
      <c r="BI21" s="98"/>
      <c r="BJ21" s="33"/>
      <c r="BK21" s="33"/>
      <c r="BL21" s="33"/>
      <c r="BM21" s="33"/>
      <c r="BN21" s="33"/>
      <c r="BO21" s="37">
        <f t="shared" si="0"/>
        <v>0</v>
      </c>
      <c r="BP21" s="35">
        <f t="shared" si="1"/>
        <v>0</v>
      </c>
    </row>
    <row r="22" spans="1:68" s="21" customFormat="1" ht="24" customHeight="1">
      <c r="A22" s="96" t="s">
        <v>225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 t="s">
        <v>44</v>
      </c>
      <c r="AY22" s="98"/>
      <c r="AZ22" s="98"/>
      <c r="BA22" s="98"/>
      <c r="BB22" s="98"/>
      <c r="BC22" s="99"/>
      <c r="BD22" s="100" t="s">
        <v>45</v>
      </c>
      <c r="BE22" s="98"/>
      <c r="BF22" s="98"/>
      <c r="BG22" s="98"/>
      <c r="BH22" s="98"/>
      <c r="BI22" s="98"/>
      <c r="BJ22" s="32">
        <f>BJ23+BJ24</f>
        <v>0</v>
      </c>
      <c r="BK22" s="32">
        <f>BK23+BK24</f>
        <v>0</v>
      </c>
      <c r="BL22" s="32">
        <f>BL23+BL24</f>
        <v>0</v>
      </c>
      <c r="BM22" s="32">
        <f>BM23+BM24</f>
        <v>0</v>
      </c>
      <c r="BN22" s="32">
        <f>BN23+BN24</f>
        <v>0</v>
      </c>
      <c r="BO22" s="38">
        <f t="shared" si="0"/>
        <v>0</v>
      </c>
      <c r="BP22" s="35">
        <f t="shared" si="1"/>
        <v>0</v>
      </c>
    </row>
    <row r="23" spans="1:68" s="21" customFormat="1" ht="22.5" customHeight="1">
      <c r="A23" s="87" t="s">
        <v>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92" t="s">
        <v>47</v>
      </c>
      <c r="AY23" s="93"/>
      <c r="AZ23" s="93"/>
      <c r="BA23" s="93"/>
      <c r="BB23" s="93"/>
      <c r="BC23" s="94"/>
      <c r="BD23" s="95" t="s">
        <v>48</v>
      </c>
      <c r="BE23" s="93"/>
      <c r="BF23" s="93"/>
      <c r="BG23" s="93"/>
      <c r="BH23" s="93"/>
      <c r="BI23" s="93"/>
      <c r="BJ23" s="36"/>
      <c r="BK23" s="36"/>
      <c r="BL23" s="36"/>
      <c r="BM23" s="36"/>
      <c r="BN23" s="36"/>
      <c r="BO23" s="37">
        <f t="shared" si="0"/>
        <v>0</v>
      </c>
      <c r="BP23" s="35">
        <f t="shared" si="1"/>
        <v>0</v>
      </c>
    </row>
    <row r="24" spans="1:68" s="21" customFormat="1" ht="22.5" customHeight="1">
      <c r="A24" s="87" t="s">
        <v>49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92" t="s">
        <v>50</v>
      </c>
      <c r="AY24" s="93"/>
      <c r="AZ24" s="93"/>
      <c r="BA24" s="93"/>
      <c r="BB24" s="93"/>
      <c r="BC24" s="94"/>
      <c r="BD24" s="95" t="s">
        <v>51</v>
      </c>
      <c r="BE24" s="93"/>
      <c r="BF24" s="93"/>
      <c r="BG24" s="93"/>
      <c r="BH24" s="93"/>
      <c r="BI24" s="93"/>
      <c r="BJ24" s="36"/>
      <c r="BK24" s="36"/>
      <c r="BL24" s="36"/>
      <c r="BM24" s="36"/>
      <c r="BN24" s="36"/>
      <c r="BO24" s="38">
        <f t="shared" si="0"/>
        <v>0</v>
      </c>
      <c r="BP24" s="35">
        <f t="shared" si="1"/>
        <v>0</v>
      </c>
    </row>
    <row r="25" spans="1:68" s="21" customFormat="1" ht="12.75">
      <c r="A25" s="96" t="s">
        <v>226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 t="s">
        <v>52</v>
      </c>
      <c r="AY25" s="98"/>
      <c r="AZ25" s="98"/>
      <c r="BA25" s="98"/>
      <c r="BB25" s="98"/>
      <c r="BC25" s="99"/>
      <c r="BD25" s="100" t="s">
        <v>53</v>
      </c>
      <c r="BE25" s="98"/>
      <c r="BF25" s="98"/>
      <c r="BG25" s="98"/>
      <c r="BH25" s="98"/>
      <c r="BI25" s="98"/>
      <c r="BJ25" s="32">
        <f>BJ26+BJ27+BJ28+BJ29+BJ30+BJ31+BJ32</f>
        <v>0</v>
      </c>
      <c r="BK25" s="32">
        <f>BK26+BK27+BK28+BK29+BK30+BK31+BK32</f>
        <v>0</v>
      </c>
      <c r="BL25" s="32">
        <f>BL26+BL27+BL28+BL29+BL30+BL31+BL32</f>
        <v>0</v>
      </c>
      <c r="BM25" s="32">
        <f>BM26+BM27+BM28+BM29+BM30+BM31+BM32</f>
        <v>0</v>
      </c>
      <c r="BN25" s="32">
        <f>BN26+BN27+BN28+BN29+BN30+BN31+BN32</f>
        <v>0</v>
      </c>
      <c r="BO25" s="37">
        <f t="shared" si="0"/>
        <v>0</v>
      </c>
      <c r="BP25" s="35">
        <f t="shared" si="1"/>
        <v>0</v>
      </c>
    </row>
    <row r="26" spans="1:68" s="21" customFormat="1" ht="12.75">
      <c r="A26" s="87" t="s">
        <v>54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92" t="s">
        <v>55</v>
      </c>
      <c r="AY26" s="93"/>
      <c r="AZ26" s="93"/>
      <c r="BA26" s="93"/>
      <c r="BB26" s="93"/>
      <c r="BC26" s="94"/>
      <c r="BD26" s="95" t="s">
        <v>56</v>
      </c>
      <c r="BE26" s="93"/>
      <c r="BF26" s="93"/>
      <c r="BG26" s="93"/>
      <c r="BH26" s="93"/>
      <c r="BI26" s="93"/>
      <c r="BJ26" s="36"/>
      <c r="BK26" s="36"/>
      <c r="BL26" s="36"/>
      <c r="BM26" s="36"/>
      <c r="BN26" s="36"/>
      <c r="BO26" s="38">
        <f t="shared" si="0"/>
        <v>0</v>
      </c>
      <c r="BP26" s="35">
        <f t="shared" si="1"/>
        <v>0</v>
      </c>
    </row>
    <row r="27" spans="1:68" s="21" customFormat="1" ht="12.75">
      <c r="A27" s="87" t="s">
        <v>57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92" t="s">
        <v>58</v>
      </c>
      <c r="AY27" s="93"/>
      <c r="AZ27" s="93"/>
      <c r="BA27" s="93"/>
      <c r="BB27" s="93"/>
      <c r="BC27" s="94"/>
      <c r="BD27" s="95" t="s">
        <v>59</v>
      </c>
      <c r="BE27" s="93"/>
      <c r="BF27" s="93"/>
      <c r="BG27" s="93"/>
      <c r="BH27" s="93"/>
      <c r="BI27" s="93"/>
      <c r="BJ27" s="36"/>
      <c r="BK27" s="36"/>
      <c r="BL27" s="36"/>
      <c r="BM27" s="36"/>
      <c r="BN27" s="36"/>
      <c r="BO27" s="37">
        <f t="shared" si="0"/>
        <v>0</v>
      </c>
      <c r="BP27" s="35">
        <f t="shared" si="1"/>
        <v>0</v>
      </c>
    </row>
    <row r="28" spans="1:68" s="21" customFormat="1" ht="12.75">
      <c r="A28" s="87" t="s">
        <v>60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92" t="s">
        <v>61</v>
      </c>
      <c r="AY28" s="93"/>
      <c r="AZ28" s="93"/>
      <c r="BA28" s="93"/>
      <c r="BB28" s="93"/>
      <c r="BC28" s="94"/>
      <c r="BD28" s="95" t="s">
        <v>62</v>
      </c>
      <c r="BE28" s="93"/>
      <c r="BF28" s="93"/>
      <c r="BG28" s="93"/>
      <c r="BH28" s="93"/>
      <c r="BI28" s="93"/>
      <c r="BJ28" s="36"/>
      <c r="BK28" s="36"/>
      <c r="BL28" s="36"/>
      <c r="BM28" s="36"/>
      <c r="BN28" s="36"/>
      <c r="BO28" s="38">
        <f t="shared" si="0"/>
        <v>0</v>
      </c>
      <c r="BP28" s="35">
        <f t="shared" si="1"/>
        <v>0</v>
      </c>
    </row>
    <row r="29" spans="1:68" s="21" customFormat="1" ht="12.75">
      <c r="A29" s="87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92" t="s">
        <v>64</v>
      </c>
      <c r="AY29" s="93"/>
      <c r="AZ29" s="93"/>
      <c r="BA29" s="93"/>
      <c r="BB29" s="93"/>
      <c r="BC29" s="94"/>
      <c r="BD29" s="95" t="s">
        <v>65</v>
      </c>
      <c r="BE29" s="93"/>
      <c r="BF29" s="93"/>
      <c r="BG29" s="93"/>
      <c r="BH29" s="93"/>
      <c r="BI29" s="93"/>
      <c r="BJ29" s="36"/>
      <c r="BK29" s="36"/>
      <c r="BL29" s="36"/>
      <c r="BM29" s="36"/>
      <c r="BN29" s="36"/>
      <c r="BO29" s="37">
        <f t="shared" si="0"/>
        <v>0</v>
      </c>
      <c r="BP29" s="35">
        <f t="shared" si="1"/>
        <v>0</v>
      </c>
    </row>
    <row r="30" spans="1:68" s="21" customFormat="1" ht="12.75">
      <c r="A30" s="87" t="s">
        <v>72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92" t="s">
        <v>66</v>
      </c>
      <c r="AY30" s="93"/>
      <c r="AZ30" s="93"/>
      <c r="BA30" s="93"/>
      <c r="BB30" s="93"/>
      <c r="BC30" s="94"/>
      <c r="BD30" s="95" t="s">
        <v>69</v>
      </c>
      <c r="BE30" s="93"/>
      <c r="BF30" s="93"/>
      <c r="BG30" s="93"/>
      <c r="BH30" s="93"/>
      <c r="BI30" s="93"/>
      <c r="BJ30" s="36"/>
      <c r="BK30" s="36"/>
      <c r="BL30" s="36"/>
      <c r="BM30" s="36"/>
      <c r="BN30" s="36"/>
      <c r="BO30" s="38">
        <f t="shared" si="0"/>
        <v>0</v>
      </c>
      <c r="BP30" s="35">
        <f t="shared" si="1"/>
        <v>0</v>
      </c>
    </row>
    <row r="31" spans="1:68" s="21" customFormat="1" ht="12.75">
      <c r="A31" s="87" t="s">
        <v>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92" t="s">
        <v>67</v>
      </c>
      <c r="AY31" s="93"/>
      <c r="AZ31" s="93"/>
      <c r="BA31" s="93"/>
      <c r="BB31" s="93"/>
      <c r="BC31" s="94"/>
      <c r="BD31" s="95" t="s">
        <v>70</v>
      </c>
      <c r="BE31" s="93"/>
      <c r="BF31" s="93"/>
      <c r="BG31" s="93"/>
      <c r="BH31" s="93"/>
      <c r="BI31" s="93"/>
      <c r="BJ31" s="36"/>
      <c r="BK31" s="36"/>
      <c r="BL31" s="36"/>
      <c r="BM31" s="36"/>
      <c r="BN31" s="36"/>
      <c r="BO31" s="37">
        <f t="shared" si="0"/>
        <v>0</v>
      </c>
      <c r="BP31" s="35">
        <f t="shared" si="1"/>
        <v>0</v>
      </c>
    </row>
    <row r="32" spans="1:68" s="21" customFormat="1" ht="12.75">
      <c r="A32" s="87" t="s">
        <v>74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92" t="s">
        <v>68</v>
      </c>
      <c r="AY32" s="93"/>
      <c r="AZ32" s="93"/>
      <c r="BA32" s="93"/>
      <c r="BB32" s="93"/>
      <c r="BC32" s="94"/>
      <c r="BD32" s="95" t="s">
        <v>71</v>
      </c>
      <c r="BE32" s="93"/>
      <c r="BF32" s="93"/>
      <c r="BG32" s="93"/>
      <c r="BH32" s="93"/>
      <c r="BI32" s="93"/>
      <c r="BJ32" s="36"/>
      <c r="BK32" s="36"/>
      <c r="BL32" s="36"/>
      <c r="BM32" s="36"/>
      <c r="BN32" s="36"/>
      <c r="BO32" s="38">
        <f t="shared" si="0"/>
        <v>0</v>
      </c>
      <c r="BP32" s="35">
        <f t="shared" si="1"/>
        <v>0</v>
      </c>
    </row>
    <row r="33" spans="1:68" s="21" customFormat="1" ht="12.75">
      <c r="A33" s="96" t="s">
        <v>227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 t="s">
        <v>75</v>
      </c>
      <c r="AY33" s="98"/>
      <c r="AZ33" s="98"/>
      <c r="BA33" s="98"/>
      <c r="BB33" s="98"/>
      <c r="BC33" s="99"/>
      <c r="BD33" s="100" t="s">
        <v>76</v>
      </c>
      <c r="BE33" s="98"/>
      <c r="BF33" s="98"/>
      <c r="BG33" s="98"/>
      <c r="BH33" s="98"/>
      <c r="BI33" s="98"/>
      <c r="BJ33" s="32">
        <f>BJ34+BJ35+BJ36+BJ37</f>
        <v>0</v>
      </c>
      <c r="BK33" s="32">
        <f>BK34+BK35+BK36+BK37</f>
        <v>0</v>
      </c>
      <c r="BL33" s="32">
        <f>BL34+BL35+BL36+BL37</f>
        <v>0</v>
      </c>
      <c r="BM33" s="32">
        <f>BM34+BM35+BM36+BM37</f>
        <v>0</v>
      </c>
      <c r="BN33" s="32">
        <f>BN34+BN35+BN36+BN37</f>
        <v>0</v>
      </c>
      <c r="BO33" s="37">
        <f t="shared" si="0"/>
        <v>0</v>
      </c>
      <c r="BP33" s="35">
        <f t="shared" si="1"/>
        <v>0</v>
      </c>
    </row>
    <row r="34" spans="1:68" s="21" customFormat="1" ht="27.75" customHeight="1">
      <c r="A34" s="87" t="s">
        <v>77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92" t="s">
        <v>36</v>
      </c>
      <c r="AY34" s="93"/>
      <c r="AZ34" s="93"/>
      <c r="BA34" s="93"/>
      <c r="BB34" s="93"/>
      <c r="BC34" s="94"/>
      <c r="BD34" s="95" t="s">
        <v>76</v>
      </c>
      <c r="BE34" s="93"/>
      <c r="BF34" s="93"/>
      <c r="BG34" s="93"/>
      <c r="BH34" s="93"/>
      <c r="BI34" s="93"/>
      <c r="BJ34" s="36"/>
      <c r="BK34" s="36"/>
      <c r="BL34" s="36"/>
      <c r="BM34" s="36"/>
      <c r="BN34" s="36"/>
      <c r="BO34" s="38">
        <f t="shared" si="0"/>
        <v>0</v>
      </c>
      <c r="BP34" s="35">
        <f t="shared" si="1"/>
        <v>0</v>
      </c>
    </row>
    <row r="35" spans="1:68" s="21" customFormat="1" ht="14.25" customHeight="1">
      <c r="A35" s="87" t="s">
        <v>221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92" t="s">
        <v>78</v>
      </c>
      <c r="AY35" s="93"/>
      <c r="AZ35" s="93"/>
      <c r="BA35" s="93"/>
      <c r="BB35" s="93"/>
      <c r="BC35" s="94"/>
      <c r="BD35" s="95" t="s">
        <v>76</v>
      </c>
      <c r="BE35" s="93"/>
      <c r="BF35" s="93"/>
      <c r="BG35" s="93"/>
      <c r="BH35" s="93"/>
      <c r="BI35" s="93"/>
      <c r="BJ35" s="36"/>
      <c r="BK35" s="36"/>
      <c r="BL35" s="36"/>
      <c r="BM35" s="36"/>
      <c r="BN35" s="36"/>
      <c r="BO35" s="37">
        <f t="shared" si="0"/>
        <v>0</v>
      </c>
      <c r="BP35" s="35">
        <f t="shared" si="1"/>
        <v>0</v>
      </c>
    </row>
    <row r="36" spans="1:68" s="21" customFormat="1" ht="15.75" customHeight="1">
      <c r="A36" s="87" t="s">
        <v>80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92" t="s">
        <v>79</v>
      </c>
      <c r="AY36" s="93"/>
      <c r="AZ36" s="93"/>
      <c r="BA36" s="93"/>
      <c r="BB36" s="93"/>
      <c r="BC36" s="94"/>
      <c r="BD36" s="95" t="s">
        <v>76</v>
      </c>
      <c r="BE36" s="93"/>
      <c r="BF36" s="93"/>
      <c r="BG36" s="93"/>
      <c r="BH36" s="93"/>
      <c r="BI36" s="93"/>
      <c r="BJ36" s="36"/>
      <c r="BK36" s="36"/>
      <c r="BL36" s="36"/>
      <c r="BM36" s="36"/>
      <c r="BN36" s="36"/>
      <c r="BO36" s="37">
        <f t="shared" si="0"/>
        <v>0</v>
      </c>
      <c r="BP36" s="35">
        <f t="shared" si="1"/>
        <v>0</v>
      </c>
    </row>
    <row r="37" spans="1:68" s="21" customFormat="1" ht="13.5" thickBot="1">
      <c r="A37" s="87" t="s">
        <v>81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 t="s">
        <v>82</v>
      </c>
      <c r="AY37" s="89"/>
      <c r="AZ37" s="89"/>
      <c r="BA37" s="89"/>
      <c r="BB37" s="89"/>
      <c r="BC37" s="90"/>
      <c r="BD37" s="91" t="s">
        <v>76</v>
      </c>
      <c r="BE37" s="89"/>
      <c r="BF37" s="89"/>
      <c r="BG37" s="89"/>
      <c r="BH37" s="89"/>
      <c r="BI37" s="89"/>
      <c r="BJ37" s="40"/>
      <c r="BK37" s="40"/>
      <c r="BL37" s="40"/>
      <c r="BM37" s="40"/>
      <c r="BN37" s="40"/>
      <c r="BO37" s="41">
        <f t="shared" si="0"/>
        <v>0</v>
      </c>
      <c r="BP37" s="35">
        <f t="shared" si="1"/>
        <v>0</v>
      </c>
    </row>
    <row r="38" spans="1:68" ht="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83" t="s">
        <v>83</v>
      </c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42"/>
    </row>
    <row r="39" spans="1:68" ht="3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11.25">
      <c r="A40" s="80" t="s">
        <v>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1"/>
      <c r="AX40" s="71" t="s">
        <v>1</v>
      </c>
      <c r="AY40" s="72"/>
      <c r="AZ40" s="72"/>
      <c r="BA40" s="72"/>
      <c r="BB40" s="72"/>
      <c r="BC40" s="73"/>
      <c r="BD40" s="71" t="s">
        <v>2</v>
      </c>
      <c r="BE40" s="72"/>
      <c r="BF40" s="72"/>
      <c r="BG40" s="72"/>
      <c r="BH40" s="72"/>
      <c r="BI40" s="72"/>
      <c r="BJ40" s="71" t="s">
        <v>3</v>
      </c>
      <c r="BK40" s="110" t="s">
        <v>9</v>
      </c>
      <c r="BL40" s="107"/>
      <c r="BM40" s="107"/>
      <c r="BN40" s="107"/>
      <c r="BO40" s="107"/>
      <c r="BP40" s="71" t="s">
        <v>10</v>
      </c>
    </row>
    <row r="41" spans="1:68" ht="24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9"/>
      <c r="AX41" s="74"/>
      <c r="AY41" s="75"/>
      <c r="AZ41" s="75"/>
      <c r="BA41" s="75"/>
      <c r="BB41" s="75"/>
      <c r="BC41" s="76"/>
      <c r="BD41" s="74"/>
      <c r="BE41" s="75"/>
      <c r="BF41" s="75"/>
      <c r="BG41" s="75"/>
      <c r="BH41" s="75"/>
      <c r="BI41" s="75"/>
      <c r="BJ41" s="74"/>
      <c r="BK41" s="44" t="s">
        <v>4</v>
      </c>
      <c r="BL41" s="44" t="s">
        <v>5</v>
      </c>
      <c r="BM41" s="44" t="s">
        <v>6</v>
      </c>
      <c r="BN41" s="44" t="s">
        <v>7</v>
      </c>
      <c r="BO41" s="44" t="s">
        <v>8</v>
      </c>
      <c r="BP41" s="74"/>
    </row>
    <row r="42" spans="1:68" ht="12" thickBot="1">
      <c r="A42" s="107">
        <v>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8"/>
      <c r="AX42" s="109">
        <v>2</v>
      </c>
      <c r="AY42" s="80"/>
      <c r="AZ42" s="80"/>
      <c r="BA42" s="80"/>
      <c r="BB42" s="80"/>
      <c r="BC42" s="81"/>
      <c r="BD42" s="109">
        <v>3</v>
      </c>
      <c r="BE42" s="80"/>
      <c r="BF42" s="80"/>
      <c r="BG42" s="80"/>
      <c r="BH42" s="80"/>
      <c r="BI42" s="80"/>
      <c r="BJ42" s="45">
        <v>4</v>
      </c>
      <c r="BK42" s="45">
        <v>5</v>
      </c>
      <c r="BL42" s="45">
        <v>6</v>
      </c>
      <c r="BM42" s="45">
        <v>7</v>
      </c>
      <c r="BN42" s="45">
        <v>8</v>
      </c>
      <c r="BO42" s="45">
        <v>9</v>
      </c>
      <c r="BP42" s="43">
        <v>10</v>
      </c>
    </row>
    <row r="43" spans="1:68" s="20" customFormat="1" ht="18" customHeight="1">
      <c r="A43" s="102" t="s">
        <v>242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3" t="s">
        <v>84</v>
      </c>
      <c r="AY43" s="104"/>
      <c r="AZ43" s="104"/>
      <c r="BA43" s="104"/>
      <c r="BB43" s="104"/>
      <c r="BC43" s="105"/>
      <c r="BD43" s="106" t="s">
        <v>53</v>
      </c>
      <c r="BE43" s="104"/>
      <c r="BF43" s="104"/>
      <c r="BG43" s="104"/>
      <c r="BH43" s="104"/>
      <c r="BI43" s="104"/>
      <c r="BJ43" s="28">
        <f>BJ44+BJ48+BJ55+BJ58+BJ66+BJ69+BJ72+BJ73+BJ78</f>
        <v>0</v>
      </c>
      <c r="BK43" s="28">
        <f>BK44+BK48+BK55+BK58+BK66+BK69+BK72+BK73+BK78</f>
        <v>0</v>
      </c>
      <c r="BL43" s="28">
        <f>BL44+BL48+BL55+BL58+BL66+BL69+BL72+BL73+BL78</f>
        <v>0</v>
      </c>
      <c r="BM43" s="28">
        <f>BM44+BM48+BM55+BM58+BM66+BM69+BM72+BM73+BM78</f>
        <v>0</v>
      </c>
      <c r="BN43" s="28">
        <f>BN44+BN48+BN55+BN58+BN66+BN69+BN72+BN73+BN78</f>
        <v>0</v>
      </c>
      <c r="BO43" s="30">
        <f aca="true" t="shared" si="2" ref="BO43:BO60">BK43+BN43+BM43+BL43</f>
        <v>0</v>
      </c>
      <c r="BP43" s="31">
        <f aca="true" t="shared" si="3" ref="BP43:BP60">BJ43-BO43</f>
        <v>0</v>
      </c>
    </row>
    <row r="44" spans="1:68" ht="27.75" customHeight="1">
      <c r="A44" s="101" t="s">
        <v>230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92" t="s">
        <v>85</v>
      </c>
      <c r="AY44" s="93"/>
      <c r="AZ44" s="93"/>
      <c r="BA44" s="93"/>
      <c r="BB44" s="93"/>
      <c r="BC44" s="94"/>
      <c r="BD44" s="95" t="s">
        <v>86</v>
      </c>
      <c r="BE44" s="93"/>
      <c r="BF44" s="93"/>
      <c r="BG44" s="93"/>
      <c r="BH44" s="93"/>
      <c r="BI44" s="93"/>
      <c r="BJ44" s="35">
        <f>BJ45+BJ46+BJ47</f>
        <v>0</v>
      </c>
      <c r="BK44" s="35">
        <f>BK45+BK46+BK47</f>
        <v>0</v>
      </c>
      <c r="BL44" s="35">
        <f>BL45+BL46+BL47</f>
        <v>0</v>
      </c>
      <c r="BM44" s="35">
        <f>BM45+BM46+BM47</f>
        <v>0</v>
      </c>
      <c r="BN44" s="35">
        <f>BN45+BN46+BN47</f>
        <v>0</v>
      </c>
      <c r="BO44" s="37">
        <f t="shared" si="2"/>
        <v>0</v>
      </c>
      <c r="BP44" s="35">
        <f t="shared" si="3"/>
        <v>0</v>
      </c>
    </row>
    <row r="45" spans="1:68" ht="12.75">
      <c r="A45" s="87" t="s">
        <v>87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92" t="s">
        <v>88</v>
      </c>
      <c r="AY45" s="93"/>
      <c r="AZ45" s="93"/>
      <c r="BA45" s="93"/>
      <c r="BB45" s="93"/>
      <c r="BC45" s="94"/>
      <c r="BD45" s="95" t="s">
        <v>89</v>
      </c>
      <c r="BE45" s="93"/>
      <c r="BF45" s="93"/>
      <c r="BG45" s="93"/>
      <c r="BH45" s="93"/>
      <c r="BI45" s="93"/>
      <c r="BJ45" s="36"/>
      <c r="BK45" s="36"/>
      <c r="BL45" s="36"/>
      <c r="BM45" s="36"/>
      <c r="BN45" s="36"/>
      <c r="BO45" s="37">
        <f t="shared" si="2"/>
        <v>0</v>
      </c>
      <c r="BP45" s="35">
        <f t="shared" si="3"/>
        <v>0</v>
      </c>
    </row>
    <row r="46" spans="1:68" ht="12.75">
      <c r="A46" s="87" t="s">
        <v>90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92" t="s">
        <v>91</v>
      </c>
      <c r="AY46" s="93"/>
      <c r="AZ46" s="93"/>
      <c r="BA46" s="93"/>
      <c r="BB46" s="93"/>
      <c r="BC46" s="94"/>
      <c r="BD46" s="95" t="s">
        <v>92</v>
      </c>
      <c r="BE46" s="93"/>
      <c r="BF46" s="93"/>
      <c r="BG46" s="93"/>
      <c r="BH46" s="93"/>
      <c r="BI46" s="93"/>
      <c r="BJ46" s="36"/>
      <c r="BK46" s="36"/>
      <c r="BL46" s="36"/>
      <c r="BM46" s="36"/>
      <c r="BN46" s="36"/>
      <c r="BO46" s="37">
        <f t="shared" si="2"/>
        <v>0</v>
      </c>
      <c r="BP46" s="35">
        <f t="shared" si="3"/>
        <v>0</v>
      </c>
    </row>
    <row r="47" spans="1:68" ht="12.75">
      <c r="A47" s="87" t="s">
        <v>93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92" t="s">
        <v>94</v>
      </c>
      <c r="AY47" s="93"/>
      <c r="AZ47" s="93"/>
      <c r="BA47" s="93"/>
      <c r="BB47" s="93"/>
      <c r="BC47" s="94"/>
      <c r="BD47" s="95" t="s">
        <v>95</v>
      </c>
      <c r="BE47" s="93"/>
      <c r="BF47" s="93"/>
      <c r="BG47" s="93"/>
      <c r="BH47" s="93"/>
      <c r="BI47" s="93"/>
      <c r="BJ47" s="36"/>
      <c r="BK47" s="36"/>
      <c r="BL47" s="36"/>
      <c r="BM47" s="36"/>
      <c r="BN47" s="36"/>
      <c r="BO47" s="37">
        <f t="shared" si="2"/>
        <v>0</v>
      </c>
      <c r="BP47" s="35">
        <f t="shared" si="3"/>
        <v>0</v>
      </c>
    </row>
    <row r="48" spans="1:68" ht="18" customHeight="1">
      <c r="A48" s="96" t="s">
        <v>228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 t="s">
        <v>96</v>
      </c>
      <c r="AY48" s="98"/>
      <c r="AZ48" s="98"/>
      <c r="BA48" s="98"/>
      <c r="BB48" s="98"/>
      <c r="BC48" s="99"/>
      <c r="BD48" s="100" t="s">
        <v>97</v>
      </c>
      <c r="BE48" s="98"/>
      <c r="BF48" s="98"/>
      <c r="BG48" s="98"/>
      <c r="BH48" s="98"/>
      <c r="BI48" s="98"/>
      <c r="BJ48" s="32">
        <f>BJ49+BJ50+BJ51+BJ52+BJ53+BJ54</f>
        <v>0</v>
      </c>
      <c r="BK48" s="32">
        <f>BK49+BK50+BK51+BK52+BK53+BK54</f>
        <v>0</v>
      </c>
      <c r="BL48" s="32">
        <f>BL49+BL50+BL51+BL52+BL53+BL54</f>
        <v>0</v>
      </c>
      <c r="BM48" s="32">
        <f>BM49+BM50+BM51+BM52+BM53+BM54</f>
        <v>0</v>
      </c>
      <c r="BN48" s="32">
        <f>BN49+BN50+BN51+BN52+BN53+BN54</f>
        <v>0</v>
      </c>
      <c r="BO48" s="37">
        <f t="shared" si="2"/>
        <v>0</v>
      </c>
      <c r="BP48" s="35">
        <f t="shared" si="3"/>
        <v>0</v>
      </c>
    </row>
    <row r="49" spans="1:68" ht="12.75">
      <c r="A49" s="87" t="s">
        <v>98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92" t="s">
        <v>99</v>
      </c>
      <c r="AY49" s="93"/>
      <c r="AZ49" s="93"/>
      <c r="BA49" s="93"/>
      <c r="BB49" s="93"/>
      <c r="BC49" s="94"/>
      <c r="BD49" s="95" t="s">
        <v>100</v>
      </c>
      <c r="BE49" s="93"/>
      <c r="BF49" s="93"/>
      <c r="BG49" s="93"/>
      <c r="BH49" s="93"/>
      <c r="BI49" s="93"/>
      <c r="BJ49" s="36"/>
      <c r="BK49" s="36"/>
      <c r="BL49" s="36"/>
      <c r="BM49" s="36"/>
      <c r="BN49" s="36"/>
      <c r="BO49" s="37">
        <f t="shared" si="2"/>
        <v>0</v>
      </c>
      <c r="BP49" s="35">
        <f t="shared" si="3"/>
        <v>0</v>
      </c>
    </row>
    <row r="50" spans="1:68" ht="12.75">
      <c r="A50" s="87" t="s">
        <v>101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92" t="s">
        <v>102</v>
      </c>
      <c r="AY50" s="93"/>
      <c r="AZ50" s="93"/>
      <c r="BA50" s="93"/>
      <c r="BB50" s="93"/>
      <c r="BC50" s="94"/>
      <c r="BD50" s="95" t="s">
        <v>103</v>
      </c>
      <c r="BE50" s="93"/>
      <c r="BF50" s="93"/>
      <c r="BG50" s="93"/>
      <c r="BH50" s="93"/>
      <c r="BI50" s="93"/>
      <c r="BJ50" s="36"/>
      <c r="BK50" s="36"/>
      <c r="BL50" s="36"/>
      <c r="BM50" s="36"/>
      <c r="BN50" s="36"/>
      <c r="BO50" s="37">
        <f t="shared" si="2"/>
        <v>0</v>
      </c>
      <c r="BP50" s="35">
        <f t="shared" si="3"/>
        <v>0</v>
      </c>
    </row>
    <row r="51" spans="1:68" ht="12.75">
      <c r="A51" s="87" t="s">
        <v>104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92" t="s">
        <v>105</v>
      </c>
      <c r="AY51" s="93"/>
      <c r="AZ51" s="93"/>
      <c r="BA51" s="93"/>
      <c r="BB51" s="93"/>
      <c r="BC51" s="94"/>
      <c r="BD51" s="95" t="s">
        <v>106</v>
      </c>
      <c r="BE51" s="93"/>
      <c r="BF51" s="93"/>
      <c r="BG51" s="93"/>
      <c r="BH51" s="93"/>
      <c r="BI51" s="93"/>
      <c r="BJ51" s="36"/>
      <c r="BK51" s="36"/>
      <c r="BL51" s="36"/>
      <c r="BM51" s="36"/>
      <c r="BN51" s="36"/>
      <c r="BO51" s="37">
        <f t="shared" si="2"/>
        <v>0</v>
      </c>
      <c r="BP51" s="35">
        <f t="shared" si="3"/>
        <v>0</v>
      </c>
    </row>
    <row r="52" spans="1:68" ht="12.75">
      <c r="A52" s="87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92" t="s">
        <v>108</v>
      </c>
      <c r="AY52" s="93"/>
      <c r="AZ52" s="93"/>
      <c r="BA52" s="93"/>
      <c r="BB52" s="93"/>
      <c r="BC52" s="94"/>
      <c r="BD52" s="95" t="s">
        <v>109</v>
      </c>
      <c r="BE52" s="93"/>
      <c r="BF52" s="93"/>
      <c r="BG52" s="93"/>
      <c r="BH52" s="93"/>
      <c r="BI52" s="93"/>
      <c r="BJ52" s="36"/>
      <c r="BK52" s="36"/>
      <c r="BL52" s="36"/>
      <c r="BM52" s="36"/>
      <c r="BN52" s="36"/>
      <c r="BO52" s="37">
        <f t="shared" si="2"/>
        <v>0</v>
      </c>
      <c r="BP52" s="35">
        <f t="shared" si="3"/>
        <v>0</v>
      </c>
    </row>
    <row r="53" spans="1:68" ht="13.5" customHeight="1">
      <c r="A53" s="87" t="s">
        <v>110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92" t="s">
        <v>111</v>
      </c>
      <c r="AY53" s="93"/>
      <c r="AZ53" s="93"/>
      <c r="BA53" s="93"/>
      <c r="BB53" s="93"/>
      <c r="BC53" s="94"/>
      <c r="BD53" s="95" t="s">
        <v>112</v>
      </c>
      <c r="BE53" s="93"/>
      <c r="BF53" s="93"/>
      <c r="BG53" s="93"/>
      <c r="BH53" s="93"/>
      <c r="BI53" s="93"/>
      <c r="BJ53" s="36"/>
      <c r="BK53" s="36"/>
      <c r="BL53" s="36"/>
      <c r="BM53" s="36"/>
      <c r="BN53" s="36"/>
      <c r="BO53" s="37">
        <f t="shared" si="2"/>
        <v>0</v>
      </c>
      <c r="BP53" s="35">
        <f t="shared" si="3"/>
        <v>0</v>
      </c>
    </row>
    <row r="54" spans="1:68" ht="12.75">
      <c r="A54" s="87" t="s">
        <v>113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92" t="s">
        <v>114</v>
      </c>
      <c r="AY54" s="93"/>
      <c r="AZ54" s="93"/>
      <c r="BA54" s="93"/>
      <c r="BB54" s="93"/>
      <c r="BC54" s="94"/>
      <c r="BD54" s="95" t="s">
        <v>115</v>
      </c>
      <c r="BE54" s="93"/>
      <c r="BF54" s="93"/>
      <c r="BG54" s="93"/>
      <c r="BH54" s="93"/>
      <c r="BI54" s="93"/>
      <c r="BJ54" s="36"/>
      <c r="BK54" s="36"/>
      <c r="BL54" s="36"/>
      <c r="BM54" s="36"/>
      <c r="BN54" s="36"/>
      <c r="BO54" s="37">
        <f t="shared" si="2"/>
        <v>0</v>
      </c>
      <c r="BP54" s="35">
        <f t="shared" si="3"/>
        <v>0</v>
      </c>
    </row>
    <row r="55" spans="1:68" ht="23.25" customHeight="1">
      <c r="A55" s="96" t="s">
        <v>229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7" t="s">
        <v>116</v>
      </c>
      <c r="AY55" s="98"/>
      <c r="AZ55" s="98"/>
      <c r="BA55" s="98"/>
      <c r="BB55" s="98"/>
      <c r="BC55" s="99"/>
      <c r="BD55" s="100" t="s">
        <v>117</v>
      </c>
      <c r="BE55" s="98"/>
      <c r="BF55" s="98"/>
      <c r="BG55" s="98"/>
      <c r="BH55" s="98"/>
      <c r="BI55" s="98"/>
      <c r="BJ55" s="32">
        <f>BJ56+BJ57</f>
        <v>0</v>
      </c>
      <c r="BK55" s="32">
        <f>BK56+BK57</f>
        <v>0</v>
      </c>
      <c r="BL55" s="32">
        <f>BL56+BL57</f>
        <v>0</v>
      </c>
      <c r="BM55" s="32">
        <f>BM56+BM57</f>
        <v>0</v>
      </c>
      <c r="BN55" s="32">
        <f>BN56+BN57</f>
        <v>0</v>
      </c>
      <c r="BO55" s="37">
        <f t="shared" si="2"/>
        <v>0</v>
      </c>
      <c r="BP55" s="35">
        <f t="shared" si="3"/>
        <v>0</v>
      </c>
    </row>
    <row r="56" spans="1:68" ht="26.25" customHeight="1">
      <c r="A56" s="87" t="s">
        <v>118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92" t="s">
        <v>119</v>
      </c>
      <c r="AY56" s="93"/>
      <c r="AZ56" s="93"/>
      <c r="BA56" s="93"/>
      <c r="BB56" s="93"/>
      <c r="BC56" s="94"/>
      <c r="BD56" s="95" t="s">
        <v>120</v>
      </c>
      <c r="BE56" s="93"/>
      <c r="BF56" s="93"/>
      <c r="BG56" s="93"/>
      <c r="BH56" s="93"/>
      <c r="BI56" s="93"/>
      <c r="BJ56" s="36"/>
      <c r="BK56" s="36"/>
      <c r="BL56" s="36"/>
      <c r="BM56" s="36"/>
      <c r="BN56" s="36"/>
      <c r="BO56" s="37">
        <f t="shared" si="2"/>
        <v>0</v>
      </c>
      <c r="BP56" s="35">
        <f t="shared" si="3"/>
        <v>0</v>
      </c>
    </row>
    <row r="57" spans="1:68" ht="27.75" customHeight="1">
      <c r="A57" s="87" t="s">
        <v>121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92" t="s">
        <v>122</v>
      </c>
      <c r="AY57" s="93"/>
      <c r="AZ57" s="93"/>
      <c r="BA57" s="93"/>
      <c r="BB57" s="93"/>
      <c r="BC57" s="94"/>
      <c r="BD57" s="95" t="s">
        <v>123</v>
      </c>
      <c r="BE57" s="93"/>
      <c r="BF57" s="93"/>
      <c r="BG57" s="93"/>
      <c r="BH57" s="93"/>
      <c r="BI57" s="93"/>
      <c r="BJ57" s="36"/>
      <c r="BK57" s="36"/>
      <c r="BL57" s="36"/>
      <c r="BM57" s="36"/>
      <c r="BN57" s="36"/>
      <c r="BO57" s="37">
        <f t="shared" si="2"/>
        <v>0</v>
      </c>
      <c r="BP57" s="35">
        <f t="shared" si="3"/>
        <v>0</v>
      </c>
    </row>
    <row r="58" spans="1:68" ht="18.75" customHeight="1">
      <c r="A58" s="96" t="s">
        <v>231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7" t="s">
        <v>86</v>
      </c>
      <c r="AY58" s="98"/>
      <c r="AZ58" s="98"/>
      <c r="BA58" s="98"/>
      <c r="BB58" s="98"/>
      <c r="BC58" s="99"/>
      <c r="BD58" s="100" t="s">
        <v>124</v>
      </c>
      <c r="BE58" s="98"/>
      <c r="BF58" s="98"/>
      <c r="BG58" s="98"/>
      <c r="BH58" s="98"/>
      <c r="BI58" s="98"/>
      <c r="BJ58" s="32">
        <f>BJ59+BJ60</f>
        <v>0</v>
      </c>
      <c r="BK58" s="32">
        <f>BK59+BK60</f>
        <v>0</v>
      </c>
      <c r="BL58" s="32">
        <f>BL59+BL60</f>
        <v>0</v>
      </c>
      <c r="BM58" s="32">
        <f>BM59+BM60</f>
        <v>0</v>
      </c>
      <c r="BN58" s="32">
        <f>BN59+BN60</f>
        <v>0</v>
      </c>
      <c r="BO58" s="37">
        <f t="shared" si="2"/>
        <v>0</v>
      </c>
      <c r="BP58" s="35">
        <f t="shared" si="3"/>
        <v>0</v>
      </c>
    </row>
    <row r="59" spans="1:68" ht="25.5" customHeight="1">
      <c r="A59" s="87" t="s">
        <v>125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92" t="s">
        <v>89</v>
      </c>
      <c r="AY59" s="93"/>
      <c r="AZ59" s="93"/>
      <c r="BA59" s="93"/>
      <c r="BB59" s="93"/>
      <c r="BC59" s="94"/>
      <c r="BD59" s="95" t="s">
        <v>126</v>
      </c>
      <c r="BE59" s="93"/>
      <c r="BF59" s="93"/>
      <c r="BG59" s="93"/>
      <c r="BH59" s="93"/>
      <c r="BI59" s="93"/>
      <c r="BJ59" s="36"/>
      <c r="BK59" s="36"/>
      <c r="BL59" s="36"/>
      <c r="BM59" s="36"/>
      <c r="BN59" s="36"/>
      <c r="BO59" s="37">
        <f t="shared" si="2"/>
        <v>0</v>
      </c>
      <c r="BP59" s="35">
        <f t="shared" si="3"/>
        <v>0</v>
      </c>
    </row>
    <row r="60" spans="1:68" ht="50.25" customHeight="1" thickBot="1">
      <c r="A60" s="85" t="s">
        <v>128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6"/>
      <c r="AX60" s="88" t="s">
        <v>92</v>
      </c>
      <c r="AY60" s="89"/>
      <c r="AZ60" s="89"/>
      <c r="BA60" s="89"/>
      <c r="BB60" s="89"/>
      <c r="BC60" s="90"/>
      <c r="BD60" s="91" t="s">
        <v>127</v>
      </c>
      <c r="BE60" s="89"/>
      <c r="BF60" s="89"/>
      <c r="BG60" s="89"/>
      <c r="BH60" s="89"/>
      <c r="BI60" s="89"/>
      <c r="BJ60" s="40"/>
      <c r="BK60" s="40"/>
      <c r="BL60" s="40"/>
      <c r="BM60" s="40"/>
      <c r="BN60" s="40"/>
      <c r="BO60" s="37">
        <f t="shared" si="2"/>
        <v>0</v>
      </c>
      <c r="BP60" s="35">
        <f t="shared" si="3"/>
        <v>0</v>
      </c>
    </row>
    <row r="61" spans="1:68" ht="11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1:68" ht="3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1:68" ht="11.25">
      <c r="A63" s="80" t="s">
        <v>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1"/>
      <c r="AX63" s="71" t="s">
        <v>1</v>
      </c>
      <c r="AY63" s="72"/>
      <c r="AZ63" s="72"/>
      <c r="BA63" s="72"/>
      <c r="BB63" s="72"/>
      <c r="BC63" s="73"/>
      <c r="BD63" s="71" t="s">
        <v>2</v>
      </c>
      <c r="BE63" s="72"/>
      <c r="BF63" s="72"/>
      <c r="BG63" s="72"/>
      <c r="BH63" s="72"/>
      <c r="BI63" s="72"/>
      <c r="BJ63" s="71" t="s">
        <v>3</v>
      </c>
      <c r="BK63" s="110" t="s">
        <v>9</v>
      </c>
      <c r="BL63" s="107"/>
      <c r="BM63" s="107"/>
      <c r="BN63" s="107"/>
      <c r="BO63" s="107"/>
      <c r="BP63" s="71" t="s">
        <v>10</v>
      </c>
    </row>
    <row r="64" spans="1:68" ht="24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9"/>
      <c r="AX64" s="74"/>
      <c r="AY64" s="75"/>
      <c r="AZ64" s="75"/>
      <c r="BA64" s="75"/>
      <c r="BB64" s="75"/>
      <c r="BC64" s="76"/>
      <c r="BD64" s="74"/>
      <c r="BE64" s="75"/>
      <c r="BF64" s="75"/>
      <c r="BG64" s="75"/>
      <c r="BH64" s="75"/>
      <c r="BI64" s="75"/>
      <c r="BJ64" s="74"/>
      <c r="BK64" s="44" t="s">
        <v>4</v>
      </c>
      <c r="BL64" s="44" t="s">
        <v>5</v>
      </c>
      <c r="BM64" s="44" t="s">
        <v>6</v>
      </c>
      <c r="BN64" s="44" t="s">
        <v>7</v>
      </c>
      <c r="BO64" s="44" t="s">
        <v>8</v>
      </c>
      <c r="BP64" s="74"/>
    </row>
    <row r="65" spans="1:68" ht="12" thickBot="1">
      <c r="A65" s="107">
        <v>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8"/>
      <c r="AX65" s="109">
        <v>2</v>
      </c>
      <c r="AY65" s="80"/>
      <c r="AZ65" s="80"/>
      <c r="BA65" s="80"/>
      <c r="BB65" s="80"/>
      <c r="BC65" s="81"/>
      <c r="BD65" s="109">
        <v>3</v>
      </c>
      <c r="BE65" s="80"/>
      <c r="BF65" s="80"/>
      <c r="BG65" s="80"/>
      <c r="BH65" s="80"/>
      <c r="BI65" s="80"/>
      <c r="BJ65" s="45">
        <v>4</v>
      </c>
      <c r="BK65" s="45">
        <v>5</v>
      </c>
      <c r="BL65" s="45">
        <v>6</v>
      </c>
      <c r="BM65" s="45">
        <v>7</v>
      </c>
      <c r="BN65" s="45">
        <v>8</v>
      </c>
      <c r="BO65" s="45">
        <v>9</v>
      </c>
      <c r="BP65" s="43">
        <v>10</v>
      </c>
    </row>
    <row r="66" spans="1:68" ht="25.5" customHeight="1">
      <c r="A66" s="96" t="s">
        <v>232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127" t="s">
        <v>117</v>
      </c>
      <c r="AY66" s="128"/>
      <c r="AZ66" s="128"/>
      <c r="BA66" s="128"/>
      <c r="BB66" s="128"/>
      <c r="BC66" s="129"/>
      <c r="BD66" s="130" t="s">
        <v>129</v>
      </c>
      <c r="BE66" s="128"/>
      <c r="BF66" s="128"/>
      <c r="BG66" s="128"/>
      <c r="BH66" s="128"/>
      <c r="BI66" s="128"/>
      <c r="BJ66" s="46">
        <f>BJ67+BJ68</f>
        <v>0</v>
      </c>
      <c r="BK66" s="46">
        <f>BK67+BK68</f>
        <v>0</v>
      </c>
      <c r="BL66" s="46">
        <f>BL67+BL68</f>
        <v>0</v>
      </c>
      <c r="BM66" s="46">
        <f>BM67+BM68</f>
        <v>0</v>
      </c>
      <c r="BN66" s="46">
        <f>BN67+BN68</f>
        <v>0</v>
      </c>
      <c r="BO66" s="37">
        <f aca="true" t="shared" si="4" ref="BO66:BO81">BK66+BN66+BM66+BL66</f>
        <v>0</v>
      </c>
      <c r="BP66" s="35">
        <f aca="true" t="shared" si="5" ref="BP66:BP81">BJ66-BO66</f>
        <v>0</v>
      </c>
    </row>
    <row r="67" spans="1:68" ht="24.75" customHeight="1">
      <c r="A67" s="87" t="s">
        <v>131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92" t="s">
        <v>123</v>
      </c>
      <c r="AY67" s="93"/>
      <c r="AZ67" s="93"/>
      <c r="BA67" s="93"/>
      <c r="BB67" s="93"/>
      <c r="BC67" s="94"/>
      <c r="BD67" s="95" t="s">
        <v>130</v>
      </c>
      <c r="BE67" s="93"/>
      <c r="BF67" s="93"/>
      <c r="BG67" s="93"/>
      <c r="BH67" s="93"/>
      <c r="BI67" s="93"/>
      <c r="BJ67" s="36"/>
      <c r="BK67" s="36"/>
      <c r="BL67" s="36"/>
      <c r="BM67" s="36"/>
      <c r="BN67" s="36"/>
      <c r="BO67" s="37">
        <f t="shared" si="4"/>
        <v>0</v>
      </c>
      <c r="BP67" s="35">
        <f t="shared" si="5"/>
        <v>0</v>
      </c>
    </row>
    <row r="68" spans="1:68" ht="12.75">
      <c r="A68" s="87" t="s">
        <v>134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92" t="s">
        <v>132</v>
      </c>
      <c r="AY68" s="93"/>
      <c r="AZ68" s="93"/>
      <c r="BA68" s="93"/>
      <c r="BB68" s="93"/>
      <c r="BC68" s="94"/>
      <c r="BD68" s="95" t="s">
        <v>133</v>
      </c>
      <c r="BE68" s="93"/>
      <c r="BF68" s="93"/>
      <c r="BG68" s="93"/>
      <c r="BH68" s="93"/>
      <c r="BI68" s="93"/>
      <c r="BJ68" s="36"/>
      <c r="BK68" s="36"/>
      <c r="BL68" s="36"/>
      <c r="BM68" s="36"/>
      <c r="BN68" s="36"/>
      <c r="BO68" s="37">
        <f t="shared" si="4"/>
        <v>0</v>
      </c>
      <c r="BP68" s="35">
        <f t="shared" si="5"/>
        <v>0</v>
      </c>
    </row>
    <row r="69" spans="1:68" ht="18.75" customHeight="1">
      <c r="A69" s="96" t="s">
        <v>233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 t="s">
        <v>124</v>
      </c>
      <c r="AY69" s="98"/>
      <c r="AZ69" s="98"/>
      <c r="BA69" s="98"/>
      <c r="BB69" s="98"/>
      <c r="BC69" s="99"/>
      <c r="BD69" s="100" t="s">
        <v>135</v>
      </c>
      <c r="BE69" s="98"/>
      <c r="BF69" s="98"/>
      <c r="BG69" s="98"/>
      <c r="BH69" s="98"/>
      <c r="BI69" s="98"/>
      <c r="BJ69" s="32">
        <f>BJ70+BJ71</f>
        <v>0</v>
      </c>
      <c r="BK69" s="32">
        <f>BK70+BK71</f>
        <v>0</v>
      </c>
      <c r="BL69" s="32">
        <f>BL70+BL71</f>
        <v>0</v>
      </c>
      <c r="BM69" s="32">
        <f>BM70+BM71</f>
        <v>0</v>
      </c>
      <c r="BN69" s="32">
        <f>BN70+BN71</f>
        <v>0</v>
      </c>
      <c r="BO69" s="37">
        <f t="shared" si="4"/>
        <v>0</v>
      </c>
      <c r="BP69" s="35">
        <f t="shared" si="5"/>
        <v>0</v>
      </c>
    </row>
    <row r="70" spans="1:68" ht="15.75" customHeight="1">
      <c r="A70" s="87" t="s">
        <v>136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92" t="s">
        <v>127</v>
      </c>
      <c r="AY70" s="93"/>
      <c r="AZ70" s="93"/>
      <c r="BA70" s="93"/>
      <c r="BB70" s="93"/>
      <c r="BC70" s="94"/>
      <c r="BD70" s="95" t="s">
        <v>137</v>
      </c>
      <c r="BE70" s="93"/>
      <c r="BF70" s="93"/>
      <c r="BG70" s="93"/>
      <c r="BH70" s="93"/>
      <c r="BI70" s="93"/>
      <c r="BJ70" s="36"/>
      <c r="BK70" s="36"/>
      <c r="BL70" s="36"/>
      <c r="BM70" s="36"/>
      <c r="BN70" s="36"/>
      <c r="BO70" s="37">
        <f t="shared" si="4"/>
        <v>0</v>
      </c>
      <c r="BP70" s="35">
        <f t="shared" si="5"/>
        <v>0</v>
      </c>
    </row>
    <row r="71" spans="1:68" ht="22.5" customHeight="1">
      <c r="A71" s="87" t="s">
        <v>138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92" t="s">
        <v>139</v>
      </c>
      <c r="AY71" s="93"/>
      <c r="AZ71" s="93"/>
      <c r="BA71" s="93"/>
      <c r="BB71" s="93"/>
      <c r="BC71" s="94"/>
      <c r="BD71" s="95" t="s">
        <v>140</v>
      </c>
      <c r="BE71" s="93"/>
      <c r="BF71" s="93"/>
      <c r="BG71" s="93"/>
      <c r="BH71" s="93"/>
      <c r="BI71" s="93"/>
      <c r="BJ71" s="36"/>
      <c r="BK71" s="36"/>
      <c r="BL71" s="36"/>
      <c r="BM71" s="36"/>
      <c r="BN71" s="36"/>
      <c r="BO71" s="37">
        <f t="shared" si="4"/>
        <v>0</v>
      </c>
      <c r="BP71" s="35">
        <f t="shared" si="5"/>
        <v>0</v>
      </c>
    </row>
    <row r="72" spans="1:68" ht="15" customHeight="1">
      <c r="A72" s="96" t="s">
        <v>141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7" t="s">
        <v>129</v>
      </c>
      <c r="AY72" s="98"/>
      <c r="AZ72" s="98"/>
      <c r="BA72" s="98"/>
      <c r="BB72" s="98"/>
      <c r="BC72" s="99"/>
      <c r="BD72" s="100" t="s">
        <v>142</v>
      </c>
      <c r="BE72" s="98"/>
      <c r="BF72" s="98"/>
      <c r="BG72" s="98"/>
      <c r="BH72" s="98"/>
      <c r="BI72" s="98"/>
      <c r="BJ72" s="33"/>
      <c r="BK72" s="33"/>
      <c r="BL72" s="33"/>
      <c r="BM72" s="33"/>
      <c r="BN72" s="33"/>
      <c r="BO72" s="37">
        <f t="shared" si="4"/>
        <v>0</v>
      </c>
      <c r="BP72" s="35">
        <f t="shared" si="5"/>
        <v>0</v>
      </c>
    </row>
    <row r="73" spans="1:68" ht="27.75" customHeight="1">
      <c r="A73" s="96" t="s">
        <v>234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7" t="s">
        <v>135</v>
      </c>
      <c r="AY73" s="98"/>
      <c r="AZ73" s="98"/>
      <c r="BA73" s="98"/>
      <c r="BB73" s="98"/>
      <c r="BC73" s="99"/>
      <c r="BD73" s="100" t="s">
        <v>143</v>
      </c>
      <c r="BE73" s="98"/>
      <c r="BF73" s="98"/>
      <c r="BG73" s="98"/>
      <c r="BH73" s="98"/>
      <c r="BI73" s="98"/>
      <c r="BJ73" s="32">
        <f>BJ74+BJ75+BJ76+BJ77</f>
        <v>0</v>
      </c>
      <c r="BK73" s="32">
        <f>BK74+BK75+BK76+BK77</f>
        <v>0</v>
      </c>
      <c r="BL73" s="32">
        <f>BL74+BL75+BL76+BL77</f>
        <v>0</v>
      </c>
      <c r="BM73" s="32">
        <f>BM74+BM75+BM76+BM77</f>
        <v>0</v>
      </c>
      <c r="BN73" s="32">
        <f>BN74+BN75+BN76+BN77</f>
        <v>0</v>
      </c>
      <c r="BO73" s="37">
        <f t="shared" si="4"/>
        <v>0</v>
      </c>
      <c r="BP73" s="35">
        <f t="shared" si="5"/>
        <v>0</v>
      </c>
    </row>
    <row r="74" spans="1:68" ht="12.75">
      <c r="A74" s="87" t="s">
        <v>144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92" t="s">
        <v>145</v>
      </c>
      <c r="AY74" s="93"/>
      <c r="AZ74" s="93"/>
      <c r="BA74" s="93"/>
      <c r="BB74" s="93"/>
      <c r="BC74" s="94"/>
      <c r="BD74" s="95" t="s">
        <v>146</v>
      </c>
      <c r="BE74" s="93"/>
      <c r="BF74" s="93"/>
      <c r="BG74" s="93"/>
      <c r="BH74" s="93"/>
      <c r="BI74" s="93"/>
      <c r="BJ74" s="36"/>
      <c r="BK74" s="36"/>
      <c r="BL74" s="36"/>
      <c r="BM74" s="36"/>
      <c r="BN74" s="36"/>
      <c r="BO74" s="37">
        <f t="shared" si="4"/>
        <v>0</v>
      </c>
      <c r="BP74" s="35">
        <f t="shared" si="5"/>
        <v>0</v>
      </c>
    </row>
    <row r="75" spans="1:68" ht="12.75">
      <c r="A75" s="87" t="s">
        <v>147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92" t="s">
        <v>137</v>
      </c>
      <c r="AY75" s="93"/>
      <c r="AZ75" s="93"/>
      <c r="BA75" s="93"/>
      <c r="BB75" s="93"/>
      <c r="BC75" s="94"/>
      <c r="BD75" s="95" t="s">
        <v>148</v>
      </c>
      <c r="BE75" s="93"/>
      <c r="BF75" s="93"/>
      <c r="BG75" s="93"/>
      <c r="BH75" s="93"/>
      <c r="BI75" s="93"/>
      <c r="BJ75" s="36"/>
      <c r="BK75" s="36"/>
      <c r="BL75" s="36"/>
      <c r="BM75" s="36"/>
      <c r="BN75" s="36"/>
      <c r="BO75" s="37">
        <f t="shared" si="4"/>
        <v>0</v>
      </c>
      <c r="BP75" s="35">
        <f t="shared" si="5"/>
        <v>0</v>
      </c>
    </row>
    <row r="76" spans="1:68" ht="12.75">
      <c r="A76" s="87" t="s">
        <v>149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92" t="s">
        <v>140</v>
      </c>
      <c r="AY76" s="93"/>
      <c r="AZ76" s="93"/>
      <c r="BA76" s="93"/>
      <c r="BB76" s="93"/>
      <c r="BC76" s="94"/>
      <c r="BD76" s="95" t="s">
        <v>150</v>
      </c>
      <c r="BE76" s="93"/>
      <c r="BF76" s="93"/>
      <c r="BG76" s="93"/>
      <c r="BH76" s="93"/>
      <c r="BI76" s="93"/>
      <c r="BJ76" s="36"/>
      <c r="BK76" s="36"/>
      <c r="BL76" s="36"/>
      <c r="BM76" s="36"/>
      <c r="BN76" s="36"/>
      <c r="BO76" s="37">
        <f t="shared" si="4"/>
        <v>0</v>
      </c>
      <c r="BP76" s="35">
        <f t="shared" si="5"/>
        <v>0</v>
      </c>
    </row>
    <row r="77" spans="1:68" ht="12.75">
      <c r="A77" s="87" t="s">
        <v>151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92" t="s">
        <v>152</v>
      </c>
      <c r="AY77" s="93"/>
      <c r="AZ77" s="93"/>
      <c r="BA77" s="93"/>
      <c r="BB77" s="93"/>
      <c r="BC77" s="94"/>
      <c r="BD77" s="95" t="s">
        <v>153</v>
      </c>
      <c r="BE77" s="93"/>
      <c r="BF77" s="93"/>
      <c r="BG77" s="93"/>
      <c r="BH77" s="93"/>
      <c r="BI77" s="93"/>
      <c r="BJ77" s="36"/>
      <c r="BK77" s="36"/>
      <c r="BL77" s="36"/>
      <c r="BM77" s="36"/>
      <c r="BN77" s="36"/>
      <c r="BO77" s="37">
        <f t="shared" si="4"/>
        <v>0</v>
      </c>
      <c r="BP77" s="35">
        <f t="shared" si="5"/>
        <v>0</v>
      </c>
    </row>
    <row r="78" spans="1:68" ht="29.25" customHeight="1">
      <c r="A78" s="96" t="s">
        <v>235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7" t="s">
        <v>154</v>
      </c>
      <c r="AY78" s="98"/>
      <c r="AZ78" s="98"/>
      <c r="BA78" s="98"/>
      <c r="BB78" s="98"/>
      <c r="BC78" s="99"/>
      <c r="BD78" s="100" t="s">
        <v>155</v>
      </c>
      <c r="BE78" s="98"/>
      <c r="BF78" s="98"/>
      <c r="BG78" s="98"/>
      <c r="BH78" s="98"/>
      <c r="BI78" s="98"/>
      <c r="BJ78" s="32">
        <f>BJ79+BJ80+BJ81</f>
        <v>0</v>
      </c>
      <c r="BK78" s="32">
        <f>BK79+BK80+BK81</f>
        <v>0</v>
      </c>
      <c r="BL78" s="32">
        <f>BL79+BL80+BL81</f>
        <v>0</v>
      </c>
      <c r="BM78" s="32">
        <f>BM79+BM80+BM81</f>
        <v>0</v>
      </c>
      <c r="BN78" s="32">
        <f>BN79+BN80+BN81</f>
        <v>0</v>
      </c>
      <c r="BO78" s="37">
        <f t="shared" si="4"/>
        <v>0</v>
      </c>
      <c r="BP78" s="35">
        <f t="shared" si="5"/>
        <v>0</v>
      </c>
    </row>
    <row r="79" spans="1:68" ht="12.75">
      <c r="A79" s="87" t="s">
        <v>156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92" t="s">
        <v>157</v>
      </c>
      <c r="AY79" s="93"/>
      <c r="AZ79" s="93"/>
      <c r="BA79" s="93"/>
      <c r="BB79" s="93"/>
      <c r="BC79" s="94"/>
      <c r="BD79" s="95" t="s">
        <v>158</v>
      </c>
      <c r="BE79" s="93"/>
      <c r="BF79" s="93"/>
      <c r="BG79" s="93"/>
      <c r="BH79" s="93"/>
      <c r="BI79" s="93"/>
      <c r="BJ79" s="47"/>
      <c r="BK79" s="47"/>
      <c r="BL79" s="47"/>
      <c r="BM79" s="47"/>
      <c r="BN79" s="47"/>
      <c r="BO79" s="37">
        <f t="shared" si="4"/>
        <v>0</v>
      </c>
      <c r="BP79" s="35">
        <f t="shared" si="5"/>
        <v>0</v>
      </c>
    </row>
    <row r="80" spans="1:68" ht="12.75">
      <c r="A80" s="87" t="s">
        <v>159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92" t="s">
        <v>160</v>
      </c>
      <c r="AY80" s="93"/>
      <c r="AZ80" s="93"/>
      <c r="BA80" s="93"/>
      <c r="BB80" s="93"/>
      <c r="BC80" s="94"/>
      <c r="BD80" s="95" t="s">
        <v>161</v>
      </c>
      <c r="BE80" s="93"/>
      <c r="BF80" s="93"/>
      <c r="BG80" s="93"/>
      <c r="BH80" s="93"/>
      <c r="BI80" s="93"/>
      <c r="BJ80" s="36"/>
      <c r="BK80" s="36"/>
      <c r="BL80" s="36"/>
      <c r="BM80" s="36"/>
      <c r="BN80" s="36"/>
      <c r="BO80" s="37">
        <f t="shared" si="4"/>
        <v>0</v>
      </c>
      <c r="BP80" s="35">
        <f t="shared" si="5"/>
        <v>0</v>
      </c>
    </row>
    <row r="81" spans="1:68" ht="13.5" thickBot="1">
      <c r="A81" s="131" t="s">
        <v>162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2" t="s">
        <v>163</v>
      </c>
      <c r="AY81" s="133"/>
      <c r="AZ81" s="133"/>
      <c r="BA81" s="133"/>
      <c r="BB81" s="133"/>
      <c r="BC81" s="134"/>
      <c r="BD81" s="135" t="s">
        <v>164</v>
      </c>
      <c r="BE81" s="133"/>
      <c r="BF81" s="133"/>
      <c r="BG81" s="133"/>
      <c r="BH81" s="133"/>
      <c r="BI81" s="133"/>
      <c r="BJ81" s="48"/>
      <c r="BK81" s="48"/>
      <c r="BL81" s="48"/>
      <c r="BM81" s="48"/>
      <c r="BN81" s="48"/>
      <c r="BO81" s="37">
        <f t="shared" si="4"/>
        <v>0</v>
      </c>
      <c r="BP81" s="35">
        <f t="shared" si="5"/>
        <v>0</v>
      </c>
    </row>
    <row r="82" spans="1:68" ht="9.75" customHeight="1" thickBo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1:68" ht="17.25" customHeight="1">
      <c r="A83" s="142" t="s">
        <v>222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3"/>
      <c r="AX83" s="144" t="s">
        <v>165</v>
      </c>
      <c r="AY83" s="145"/>
      <c r="AZ83" s="145"/>
      <c r="BA83" s="145"/>
      <c r="BB83" s="145"/>
      <c r="BC83" s="146"/>
      <c r="BD83" s="147" t="s">
        <v>53</v>
      </c>
      <c r="BE83" s="145"/>
      <c r="BF83" s="145"/>
      <c r="BG83" s="145"/>
      <c r="BH83" s="145"/>
      <c r="BI83" s="145"/>
      <c r="BJ83" s="49">
        <f aca="true" t="shared" si="6" ref="BJ83:BO83">BJ17-BJ43</f>
        <v>0</v>
      </c>
      <c r="BK83" s="49">
        <f t="shared" si="6"/>
        <v>0</v>
      </c>
      <c r="BL83" s="49">
        <f t="shared" si="6"/>
        <v>0</v>
      </c>
      <c r="BM83" s="49">
        <f t="shared" si="6"/>
        <v>0</v>
      </c>
      <c r="BN83" s="49">
        <f t="shared" si="6"/>
        <v>0</v>
      </c>
      <c r="BO83" s="49">
        <f t="shared" si="6"/>
        <v>0</v>
      </c>
      <c r="BP83" s="49" t="s">
        <v>53</v>
      </c>
    </row>
    <row r="84" spans="1:68" ht="3" customHeight="1" thickBo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7"/>
      <c r="AX84" s="138"/>
      <c r="AY84" s="139"/>
      <c r="AZ84" s="139"/>
      <c r="BA84" s="139"/>
      <c r="BB84" s="139"/>
      <c r="BC84" s="140"/>
      <c r="BD84" s="141"/>
      <c r="BE84" s="139"/>
      <c r="BF84" s="139"/>
      <c r="BG84" s="139"/>
      <c r="BH84" s="139"/>
      <c r="BI84" s="139"/>
      <c r="BJ84" s="50"/>
      <c r="BK84" s="50"/>
      <c r="BL84" s="50"/>
      <c r="BM84" s="50"/>
      <c r="BN84" s="50"/>
      <c r="BO84" s="50"/>
      <c r="BP84" s="50"/>
    </row>
    <row r="85" spans="1:68" ht="1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83" t="s">
        <v>166</v>
      </c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42"/>
    </row>
    <row r="86" spans="1:68" ht="3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1:68" ht="15.75" customHeight="1">
      <c r="A87" s="80" t="s">
        <v>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1"/>
      <c r="AX87" s="71" t="s">
        <v>1</v>
      </c>
      <c r="AY87" s="72"/>
      <c r="AZ87" s="72"/>
      <c r="BA87" s="72"/>
      <c r="BB87" s="72"/>
      <c r="BC87" s="73"/>
      <c r="BD87" s="71" t="s">
        <v>2</v>
      </c>
      <c r="BE87" s="72"/>
      <c r="BF87" s="72"/>
      <c r="BG87" s="72"/>
      <c r="BH87" s="72"/>
      <c r="BI87" s="72"/>
      <c r="BJ87" s="71" t="s">
        <v>3</v>
      </c>
      <c r="BK87" s="110" t="s">
        <v>9</v>
      </c>
      <c r="BL87" s="107"/>
      <c r="BM87" s="107"/>
      <c r="BN87" s="107"/>
      <c r="BO87" s="107"/>
      <c r="BP87" s="71" t="s">
        <v>10</v>
      </c>
    </row>
    <row r="88" spans="1:68" ht="29.2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9"/>
      <c r="AX88" s="74"/>
      <c r="AY88" s="75"/>
      <c r="AZ88" s="75"/>
      <c r="BA88" s="75"/>
      <c r="BB88" s="75"/>
      <c r="BC88" s="76"/>
      <c r="BD88" s="74"/>
      <c r="BE88" s="75"/>
      <c r="BF88" s="75"/>
      <c r="BG88" s="75"/>
      <c r="BH88" s="75"/>
      <c r="BI88" s="75"/>
      <c r="BJ88" s="74"/>
      <c r="BK88" s="44" t="s">
        <v>4</v>
      </c>
      <c r="BL88" s="44" t="s">
        <v>5</v>
      </c>
      <c r="BM88" s="44" t="s">
        <v>6</v>
      </c>
      <c r="BN88" s="44" t="s">
        <v>7</v>
      </c>
      <c r="BO88" s="44" t="s">
        <v>8</v>
      </c>
      <c r="BP88" s="74"/>
    </row>
    <row r="89" spans="1:68" ht="18" customHeight="1" thickBot="1">
      <c r="A89" s="107">
        <v>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8"/>
      <c r="AX89" s="109">
        <v>2</v>
      </c>
      <c r="AY89" s="80"/>
      <c r="AZ89" s="80"/>
      <c r="BA89" s="80"/>
      <c r="BB89" s="80"/>
      <c r="BC89" s="81"/>
      <c r="BD89" s="109">
        <v>3</v>
      </c>
      <c r="BE89" s="80"/>
      <c r="BF89" s="80"/>
      <c r="BG89" s="80"/>
      <c r="BH89" s="80"/>
      <c r="BI89" s="80"/>
      <c r="BJ89" s="45">
        <v>4</v>
      </c>
      <c r="BK89" s="45">
        <v>5</v>
      </c>
      <c r="BL89" s="45">
        <v>6</v>
      </c>
      <c r="BM89" s="45">
        <v>7</v>
      </c>
      <c r="BN89" s="45">
        <v>8</v>
      </c>
      <c r="BO89" s="45">
        <v>9</v>
      </c>
      <c r="BP89" s="45">
        <v>10</v>
      </c>
    </row>
    <row r="90" spans="1:68" s="21" customFormat="1" ht="37.5" customHeight="1">
      <c r="A90" s="102" t="s">
        <v>244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27" t="s">
        <v>155</v>
      </c>
      <c r="AY90" s="128"/>
      <c r="AZ90" s="128"/>
      <c r="BA90" s="128"/>
      <c r="BB90" s="128"/>
      <c r="BC90" s="129"/>
      <c r="BD90" s="130"/>
      <c r="BE90" s="128"/>
      <c r="BF90" s="128"/>
      <c r="BG90" s="128"/>
      <c r="BH90" s="128"/>
      <c r="BI90" s="128"/>
      <c r="BJ90" s="46">
        <f>BJ91+BJ100+BJ105+BJ116+BJ119+BJ108</f>
        <v>0</v>
      </c>
      <c r="BK90" s="46">
        <f>BK91+BK100+BK105+BK116+BK119+BK108</f>
        <v>0</v>
      </c>
      <c r="BL90" s="46">
        <f>BL91+BL100+BL105+BL116+BL119+BL108</f>
        <v>0</v>
      </c>
      <c r="BM90" s="46">
        <f>BM91+BM100+BM105+BM116+BM119+BM108</f>
        <v>0</v>
      </c>
      <c r="BN90" s="46">
        <f>BN91+BN100+BN105+BN116+BN119+BN108</f>
        <v>0</v>
      </c>
      <c r="BO90" s="51">
        <f aca="true" t="shared" si="7" ref="BO90:BO110">BN90+BM90+BL90+BK90</f>
        <v>0</v>
      </c>
      <c r="BP90" s="51">
        <f aca="true" t="shared" si="8" ref="BP90:BP105">BJ90-BO90</f>
        <v>0</v>
      </c>
    </row>
    <row r="91" spans="1:68" s="21" customFormat="1" ht="17.25" customHeight="1">
      <c r="A91" s="101" t="s">
        <v>236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92" t="s">
        <v>158</v>
      </c>
      <c r="AY91" s="93"/>
      <c r="AZ91" s="93"/>
      <c r="BA91" s="93"/>
      <c r="BB91" s="93"/>
      <c r="BC91" s="94"/>
      <c r="BD91" s="95"/>
      <c r="BE91" s="93"/>
      <c r="BF91" s="93"/>
      <c r="BG91" s="93"/>
      <c r="BH91" s="93"/>
      <c r="BI91" s="93"/>
      <c r="BJ91" s="35">
        <f>BJ92+BJ93+BJ94+BJ95+BJ96+BJ97+BJ98+BJ99</f>
        <v>0</v>
      </c>
      <c r="BK91" s="35">
        <f>BK92+BK93+BK94+BK95+BK96+BK97+BK98+BK99</f>
        <v>0</v>
      </c>
      <c r="BL91" s="35">
        <f>BL92+BL93+BL94+BL95+BL96+BL97+BL98+BL99</f>
        <v>0</v>
      </c>
      <c r="BM91" s="35">
        <f>BM92+BM93+BM94+BM95+BM96+BM97+BM98+BM99</f>
        <v>0</v>
      </c>
      <c r="BN91" s="35">
        <f>BN92+BN93+BN94+BN95+BN96+BN97+BN98+BN99</f>
        <v>0</v>
      </c>
      <c r="BO91" s="37">
        <f t="shared" si="7"/>
        <v>0</v>
      </c>
      <c r="BP91" s="32">
        <f t="shared" si="8"/>
        <v>0</v>
      </c>
    </row>
    <row r="92" spans="1:68" s="21" customFormat="1" ht="12.75">
      <c r="A92" s="149" t="s">
        <v>167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92" t="s">
        <v>168</v>
      </c>
      <c r="AY92" s="93"/>
      <c r="AZ92" s="93"/>
      <c r="BA92" s="93"/>
      <c r="BB92" s="93"/>
      <c r="BC92" s="94"/>
      <c r="BD92" s="95" t="s">
        <v>99</v>
      </c>
      <c r="BE92" s="93"/>
      <c r="BF92" s="93"/>
      <c r="BG92" s="93"/>
      <c r="BH92" s="93"/>
      <c r="BI92" s="93"/>
      <c r="BJ92" s="47"/>
      <c r="BK92" s="47"/>
      <c r="BL92" s="47"/>
      <c r="BM92" s="47"/>
      <c r="BN92" s="47"/>
      <c r="BO92" s="52">
        <f t="shared" si="7"/>
        <v>0</v>
      </c>
      <c r="BP92" s="52">
        <f t="shared" si="8"/>
        <v>0</v>
      </c>
    </row>
    <row r="93" spans="1:68" s="21" customFormat="1" ht="12.75">
      <c r="A93" s="149" t="s">
        <v>170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92" t="s">
        <v>169</v>
      </c>
      <c r="AY93" s="93"/>
      <c r="AZ93" s="93"/>
      <c r="BA93" s="93"/>
      <c r="BB93" s="93"/>
      <c r="BC93" s="94"/>
      <c r="BD93" s="95" t="s">
        <v>99</v>
      </c>
      <c r="BE93" s="93"/>
      <c r="BF93" s="93"/>
      <c r="BG93" s="93"/>
      <c r="BH93" s="93"/>
      <c r="BI93" s="93"/>
      <c r="BJ93" s="36"/>
      <c r="BK93" s="36"/>
      <c r="BL93" s="36"/>
      <c r="BM93" s="36"/>
      <c r="BN93" s="36"/>
      <c r="BO93" s="37">
        <f t="shared" si="7"/>
        <v>0</v>
      </c>
      <c r="BP93" s="32">
        <f t="shared" si="8"/>
        <v>0</v>
      </c>
    </row>
    <row r="94" spans="1:68" s="21" customFormat="1" ht="12.75">
      <c r="A94" s="149" t="s">
        <v>171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92" t="s">
        <v>172</v>
      </c>
      <c r="AY94" s="93"/>
      <c r="AZ94" s="93"/>
      <c r="BA94" s="93"/>
      <c r="BB94" s="93"/>
      <c r="BC94" s="94"/>
      <c r="BD94" s="95" t="s">
        <v>173</v>
      </c>
      <c r="BE94" s="93"/>
      <c r="BF94" s="93"/>
      <c r="BG94" s="93"/>
      <c r="BH94" s="93"/>
      <c r="BI94" s="93"/>
      <c r="BJ94" s="36"/>
      <c r="BK94" s="36"/>
      <c r="BL94" s="36"/>
      <c r="BM94" s="36"/>
      <c r="BN94" s="36"/>
      <c r="BO94" s="52">
        <f t="shared" si="7"/>
        <v>0</v>
      </c>
      <c r="BP94" s="52">
        <f t="shared" si="8"/>
        <v>0</v>
      </c>
    </row>
    <row r="95" spans="1:68" s="21" customFormat="1" ht="12.75">
      <c r="A95" s="149" t="s">
        <v>174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92" t="s">
        <v>175</v>
      </c>
      <c r="AY95" s="93"/>
      <c r="AZ95" s="93"/>
      <c r="BA95" s="93"/>
      <c r="BB95" s="93"/>
      <c r="BC95" s="94"/>
      <c r="BD95" s="95" t="s">
        <v>176</v>
      </c>
      <c r="BE95" s="93"/>
      <c r="BF95" s="93"/>
      <c r="BG95" s="93"/>
      <c r="BH95" s="93"/>
      <c r="BI95" s="93"/>
      <c r="BJ95" s="36"/>
      <c r="BK95" s="36"/>
      <c r="BL95" s="36"/>
      <c r="BM95" s="36"/>
      <c r="BN95" s="36"/>
      <c r="BO95" s="37">
        <f t="shared" si="7"/>
        <v>0</v>
      </c>
      <c r="BP95" s="32">
        <f t="shared" si="8"/>
        <v>0</v>
      </c>
    </row>
    <row r="96" spans="1:68" s="21" customFormat="1" ht="12.75">
      <c r="A96" s="149" t="s">
        <v>177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92" t="s">
        <v>178</v>
      </c>
      <c r="AY96" s="93"/>
      <c r="AZ96" s="93"/>
      <c r="BA96" s="93"/>
      <c r="BB96" s="93"/>
      <c r="BC96" s="94"/>
      <c r="BD96" s="95" t="s">
        <v>179</v>
      </c>
      <c r="BE96" s="93"/>
      <c r="BF96" s="93"/>
      <c r="BG96" s="93"/>
      <c r="BH96" s="93"/>
      <c r="BI96" s="93"/>
      <c r="BJ96" s="36"/>
      <c r="BK96" s="36"/>
      <c r="BL96" s="36"/>
      <c r="BM96" s="36"/>
      <c r="BN96" s="36"/>
      <c r="BO96" s="52">
        <f t="shared" si="7"/>
        <v>0</v>
      </c>
      <c r="BP96" s="52">
        <f t="shared" si="8"/>
        <v>0</v>
      </c>
    </row>
    <row r="97" spans="1:68" s="21" customFormat="1" ht="12.75">
      <c r="A97" s="149" t="s">
        <v>180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92" t="s">
        <v>181</v>
      </c>
      <c r="AY97" s="93"/>
      <c r="AZ97" s="93"/>
      <c r="BA97" s="93"/>
      <c r="BB97" s="93"/>
      <c r="BC97" s="94"/>
      <c r="BD97" s="95" t="s">
        <v>182</v>
      </c>
      <c r="BE97" s="93"/>
      <c r="BF97" s="93"/>
      <c r="BG97" s="93"/>
      <c r="BH97" s="93"/>
      <c r="BI97" s="93"/>
      <c r="BJ97" s="36"/>
      <c r="BK97" s="36"/>
      <c r="BL97" s="36"/>
      <c r="BM97" s="36"/>
      <c r="BN97" s="36"/>
      <c r="BO97" s="37">
        <f t="shared" si="7"/>
        <v>0</v>
      </c>
      <c r="BP97" s="32">
        <f t="shared" si="8"/>
        <v>0</v>
      </c>
    </row>
    <row r="98" spans="1:68" s="21" customFormat="1" ht="12.75">
      <c r="A98" s="149" t="s">
        <v>183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92" t="s">
        <v>184</v>
      </c>
      <c r="AY98" s="93"/>
      <c r="AZ98" s="93"/>
      <c r="BA98" s="93"/>
      <c r="BB98" s="93"/>
      <c r="BC98" s="94"/>
      <c r="BD98" s="95" t="s">
        <v>185</v>
      </c>
      <c r="BE98" s="93"/>
      <c r="BF98" s="93"/>
      <c r="BG98" s="93"/>
      <c r="BH98" s="93"/>
      <c r="BI98" s="93"/>
      <c r="BJ98" s="36"/>
      <c r="BK98" s="36"/>
      <c r="BL98" s="36"/>
      <c r="BM98" s="36"/>
      <c r="BN98" s="36"/>
      <c r="BO98" s="52">
        <f t="shared" si="7"/>
        <v>0</v>
      </c>
      <c r="BP98" s="52">
        <f t="shared" si="8"/>
        <v>0</v>
      </c>
    </row>
    <row r="99" spans="1:68" s="21" customFormat="1" ht="12.75">
      <c r="A99" s="149" t="s">
        <v>186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92" t="s">
        <v>187</v>
      </c>
      <c r="AY99" s="93"/>
      <c r="AZ99" s="93"/>
      <c r="BA99" s="93"/>
      <c r="BB99" s="93"/>
      <c r="BC99" s="94"/>
      <c r="BD99" s="95" t="s">
        <v>188</v>
      </c>
      <c r="BE99" s="93"/>
      <c r="BF99" s="93"/>
      <c r="BG99" s="93"/>
      <c r="BH99" s="93"/>
      <c r="BI99" s="93"/>
      <c r="BJ99" s="36"/>
      <c r="BK99" s="36"/>
      <c r="BL99" s="36"/>
      <c r="BM99" s="36"/>
      <c r="BN99" s="36"/>
      <c r="BO99" s="37">
        <f t="shared" si="7"/>
        <v>0</v>
      </c>
      <c r="BP99" s="32">
        <f t="shared" si="8"/>
        <v>0</v>
      </c>
    </row>
    <row r="100" spans="1:68" s="21" customFormat="1" ht="17.25" customHeight="1">
      <c r="A100" s="96" t="s">
        <v>237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7" t="s">
        <v>69</v>
      </c>
      <c r="AY100" s="98"/>
      <c r="AZ100" s="98"/>
      <c r="BA100" s="98"/>
      <c r="BB100" s="98"/>
      <c r="BC100" s="99"/>
      <c r="BD100" s="100"/>
      <c r="BE100" s="98"/>
      <c r="BF100" s="98"/>
      <c r="BG100" s="98"/>
      <c r="BH100" s="98"/>
      <c r="BI100" s="98"/>
      <c r="BJ100" s="32">
        <f>BJ101+BJ102+BJ103+BJ104</f>
        <v>0</v>
      </c>
      <c r="BK100" s="32">
        <f>BK101+BK102+BK103+BK104</f>
        <v>0</v>
      </c>
      <c r="BL100" s="32">
        <f>BL101+BL102+BL103+BL104</f>
        <v>0</v>
      </c>
      <c r="BM100" s="32">
        <f>BM101+BM102+BM103+BM104</f>
        <v>0</v>
      </c>
      <c r="BN100" s="32">
        <f>BN101+BN102+BN103+BN104</f>
        <v>0</v>
      </c>
      <c r="BO100" s="52">
        <f t="shared" si="7"/>
        <v>0</v>
      </c>
      <c r="BP100" s="52">
        <f t="shared" si="8"/>
        <v>0</v>
      </c>
    </row>
    <row r="101" spans="1:68" s="21" customFormat="1" ht="12.75">
      <c r="A101" s="149" t="s">
        <v>167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92" t="s">
        <v>189</v>
      </c>
      <c r="AY101" s="93"/>
      <c r="AZ101" s="93"/>
      <c r="BA101" s="93"/>
      <c r="BB101" s="93"/>
      <c r="BC101" s="94"/>
      <c r="BD101" s="95" t="s">
        <v>99</v>
      </c>
      <c r="BE101" s="93"/>
      <c r="BF101" s="93"/>
      <c r="BG101" s="93"/>
      <c r="BH101" s="93"/>
      <c r="BI101" s="93"/>
      <c r="BJ101" s="36"/>
      <c r="BK101" s="36"/>
      <c r="BL101" s="36"/>
      <c r="BM101" s="36"/>
      <c r="BN101" s="36"/>
      <c r="BO101" s="37">
        <f t="shared" si="7"/>
        <v>0</v>
      </c>
      <c r="BP101" s="32">
        <f t="shared" si="8"/>
        <v>0</v>
      </c>
    </row>
    <row r="102" spans="1:68" s="21" customFormat="1" ht="12.75">
      <c r="A102" s="149" t="s">
        <v>170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92" t="s">
        <v>223</v>
      </c>
      <c r="AY102" s="93"/>
      <c r="AZ102" s="93"/>
      <c r="BA102" s="93"/>
      <c r="BB102" s="93"/>
      <c r="BC102" s="94"/>
      <c r="BD102" s="95" t="s">
        <v>99</v>
      </c>
      <c r="BE102" s="93"/>
      <c r="BF102" s="93"/>
      <c r="BG102" s="93"/>
      <c r="BH102" s="93"/>
      <c r="BI102" s="93"/>
      <c r="BJ102" s="36"/>
      <c r="BK102" s="36"/>
      <c r="BL102" s="36"/>
      <c r="BM102" s="36"/>
      <c r="BN102" s="36"/>
      <c r="BO102" s="52">
        <f t="shared" si="7"/>
        <v>0</v>
      </c>
      <c r="BP102" s="52">
        <f t="shared" si="8"/>
        <v>0</v>
      </c>
    </row>
    <row r="103" spans="1:68" s="21" customFormat="1" ht="12.75">
      <c r="A103" s="149" t="s">
        <v>183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92" t="s">
        <v>190</v>
      </c>
      <c r="AY103" s="93"/>
      <c r="AZ103" s="93"/>
      <c r="BA103" s="93"/>
      <c r="BB103" s="93"/>
      <c r="BC103" s="94"/>
      <c r="BD103" s="95" t="s">
        <v>191</v>
      </c>
      <c r="BE103" s="93"/>
      <c r="BF103" s="93"/>
      <c r="BG103" s="93"/>
      <c r="BH103" s="93"/>
      <c r="BI103" s="93"/>
      <c r="BJ103" s="36"/>
      <c r="BK103" s="36"/>
      <c r="BL103" s="36"/>
      <c r="BM103" s="36"/>
      <c r="BN103" s="36"/>
      <c r="BO103" s="37">
        <f t="shared" si="7"/>
        <v>0</v>
      </c>
      <c r="BP103" s="32">
        <f t="shared" si="8"/>
        <v>0</v>
      </c>
    </row>
    <row r="104" spans="1:68" s="21" customFormat="1" ht="12.75">
      <c r="A104" s="149" t="s">
        <v>186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92" t="s">
        <v>192</v>
      </c>
      <c r="AY104" s="93"/>
      <c r="AZ104" s="93"/>
      <c r="BA104" s="93"/>
      <c r="BB104" s="93"/>
      <c r="BC104" s="94"/>
      <c r="BD104" s="95" t="s">
        <v>193</v>
      </c>
      <c r="BE104" s="93"/>
      <c r="BF104" s="93"/>
      <c r="BG104" s="93"/>
      <c r="BH104" s="93"/>
      <c r="BI104" s="93"/>
      <c r="BJ104" s="36"/>
      <c r="BK104" s="36"/>
      <c r="BL104" s="36"/>
      <c r="BM104" s="36"/>
      <c r="BN104" s="36"/>
      <c r="BO104" s="52">
        <f t="shared" si="7"/>
        <v>0</v>
      </c>
      <c r="BP104" s="52">
        <f t="shared" si="8"/>
        <v>0</v>
      </c>
    </row>
    <row r="105" spans="1:68" s="21" customFormat="1" ht="16.5" customHeight="1">
      <c r="A105" s="96" t="s">
        <v>238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7" t="s">
        <v>194</v>
      </c>
      <c r="AY105" s="98"/>
      <c r="AZ105" s="98"/>
      <c r="BA105" s="98"/>
      <c r="BB105" s="98"/>
      <c r="BC105" s="99"/>
      <c r="BD105" s="100" t="s">
        <v>53</v>
      </c>
      <c r="BE105" s="98"/>
      <c r="BF105" s="98"/>
      <c r="BG105" s="98"/>
      <c r="BH105" s="98"/>
      <c r="BI105" s="98"/>
      <c r="BJ105" s="32">
        <f>BJ106+BJ107</f>
        <v>0</v>
      </c>
      <c r="BK105" s="32">
        <f>BK106+BK107</f>
        <v>0</v>
      </c>
      <c r="BL105" s="32">
        <f>BL106+BL107</f>
        <v>0</v>
      </c>
      <c r="BM105" s="32">
        <f>BM106+BM107</f>
        <v>0</v>
      </c>
      <c r="BN105" s="32">
        <f>BN106+BN107</f>
        <v>0</v>
      </c>
      <c r="BO105" s="37">
        <f t="shared" si="7"/>
        <v>0</v>
      </c>
      <c r="BP105" s="32">
        <f t="shared" si="8"/>
        <v>0</v>
      </c>
    </row>
    <row r="106" spans="1:68" s="21" customFormat="1" ht="18" customHeight="1">
      <c r="A106" s="149" t="s">
        <v>195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92" t="s">
        <v>185</v>
      </c>
      <c r="AY106" s="93"/>
      <c r="AZ106" s="93"/>
      <c r="BA106" s="93"/>
      <c r="BB106" s="93"/>
      <c r="BC106" s="94"/>
      <c r="BD106" s="95" t="s">
        <v>173</v>
      </c>
      <c r="BE106" s="93"/>
      <c r="BF106" s="93"/>
      <c r="BG106" s="93"/>
      <c r="BH106" s="93"/>
      <c r="BI106" s="93"/>
      <c r="BJ106" s="35">
        <f>-BJ17</f>
        <v>0</v>
      </c>
      <c r="BK106" s="36"/>
      <c r="BL106" s="36"/>
      <c r="BM106" s="36"/>
      <c r="BN106" s="36"/>
      <c r="BO106" s="52">
        <f t="shared" si="7"/>
        <v>0</v>
      </c>
      <c r="BP106" s="35" t="s">
        <v>53</v>
      </c>
    </row>
    <row r="107" spans="1:68" s="21" customFormat="1" ht="15" customHeight="1">
      <c r="A107" s="149" t="s">
        <v>196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92" t="s">
        <v>191</v>
      </c>
      <c r="AY107" s="93"/>
      <c r="AZ107" s="93"/>
      <c r="BA107" s="93"/>
      <c r="BB107" s="93"/>
      <c r="BC107" s="94"/>
      <c r="BD107" s="95" t="s">
        <v>176</v>
      </c>
      <c r="BE107" s="93"/>
      <c r="BF107" s="93"/>
      <c r="BG107" s="93"/>
      <c r="BH107" s="93"/>
      <c r="BI107" s="93"/>
      <c r="BJ107" s="35">
        <f>BJ43</f>
        <v>0</v>
      </c>
      <c r="BK107" s="36"/>
      <c r="BL107" s="36"/>
      <c r="BM107" s="36"/>
      <c r="BN107" s="36"/>
      <c r="BO107" s="37">
        <f t="shared" si="7"/>
        <v>0</v>
      </c>
      <c r="BP107" s="35" t="s">
        <v>53</v>
      </c>
    </row>
    <row r="108" spans="1:68" s="21" customFormat="1" ht="27.75" customHeight="1">
      <c r="A108" s="96" t="s">
        <v>239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7" t="s">
        <v>197</v>
      </c>
      <c r="AY108" s="98"/>
      <c r="AZ108" s="98"/>
      <c r="BA108" s="98"/>
      <c r="BB108" s="98"/>
      <c r="BC108" s="99"/>
      <c r="BD108" s="100" t="s">
        <v>53</v>
      </c>
      <c r="BE108" s="98"/>
      <c r="BF108" s="98"/>
      <c r="BG108" s="98"/>
      <c r="BH108" s="98"/>
      <c r="BI108" s="98"/>
      <c r="BJ108" s="32">
        <f>BJ109+BJ110</f>
        <v>0</v>
      </c>
      <c r="BK108" s="32">
        <f>BK109+BK110</f>
        <v>0</v>
      </c>
      <c r="BL108" s="32">
        <f>BL109+BL110</f>
        <v>0</v>
      </c>
      <c r="BM108" s="32">
        <f>BM109+BM110</f>
        <v>0</v>
      </c>
      <c r="BN108" s="32">
        <f>BN109+BN110</f>
        <v>0</v>
      </c>
      <c r="BO108" s="52">
        <f t="shared" si="7"/>
        <v>0</v>
      </c>
      <c r="BP108" s="32">
        <f>BJ108-BO108</f>
        <v>0</v>
      </c>
    </row>
    <row r="109" spans="1:68" s="21" customFormat="1" ht="24.75" customHeight="1">
      <c r="A109" s="149" t="s">
        <v>199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92" t="s">
        <v>198</v>
      </c>
      <c r="AY109" s="93"/>
      <c r="AZ109" s="93"/>
      <c r="BA109" s="93"/>
      <c r="BB109" s="93"/>
      <c r="BC109" s="94"/>
      <c r="BD109" s="95" t="s">
        <v>173</v>
      </c>
      <c r="BE109" s="93"/>
      <c r="BF109" s="93"/>
      <c r="BG109" s="93"/>
      <c r="BH109" s="93"/>
      <c r="BI109" s="93"/>
      <c r="BJ109" s="36"/>
      <c r="BK109" s="36"/>
      <c r="BL109" s="36"/>
      <c r="BM109" s="36"/>
      <c r="BN109" s="36"/>
      <c r="BO109" s="37">
        <f t="shared" si="7"/>
        <v>0</v>
      </c>
      <c r="BP109" s="32">
        <f>BJ109-BO109</f>
        <v>0</v>
      </c>
    </row>
    <row r="110" spans="1:68" s="21" customFormat="1" ht="24" customHeight="1">
      <c r="A110" s="149" t="s">
        <v>200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92" t="s">
        <v>201</v>
      </c>
      <c r="AY110" s="93"/>
      <c r="AZ110" s="93"/>
      <c r="BA110" s="93"/>
      <c r="BB110" s="93"/>
      <c r="BC110" s="94"/>
      <c r="BD110" s="95" t="s">
        <v>176</v>
      </c>
      <c r="BE110" s="93"/>
      <c r="BF110" s="93"/>
      <c r="BG110" s="93"/>
      <c r="BH110" s="93"/>
      <c r="BI110" s="93"/>
      <c r="BJ110" s="36"/>
      <c r="BK110" s="36"/>
      <c r="BL110" s="36"/>
      <c r="BM110" s="36"/>
      <c r="BN110" s="36"/>
      <c r="BO110" s="35">
        <f t="shared" si="7"/>
        <v>0</v>
      </c>
      <c r="BP110" s="32">
        <f>BJ110-BO110</f>
        <v>0</v>
      </c>
    </row>
    <row r="111" spans="1:68" ht="11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1:68" ht="3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1:68" ht="11.25">
      <c r="A113" s="80" t="s">
        <v>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1"/>
      <c r="AX113" s="71" t="s">
        <v>1</v>
      </c>
      <c r="AY113" s="72"/>
      <c r="AZ113" s="72"/>
      <c r="BA113" s="72"/>
      <c r="BB113" s="72"/>
      <c r="BC113" s="73"/>
      <c r="BD113" s="71" t="s">
        <v>2</v>
      </c>
      <c r="BE113" s="72"/>
      <c r="BF113" s="72"/>
      <c r="BG113" s="72"/>
      <c r="BH113" s="72"/>
      <c r="BI113" s="72"/>
      <c r="BJ113" s="71" t="s">
        <v>3</v>
      </c>
      <c r="BK113" s="110" t="s">
        <v>9</v>
      </c>
      <c r="BL113" s="107"/>
      <c r="BM113" s="107"/>
      <c r="BN113" s="107"/>
      <c r="BO113" s="107"/>
      <c r="BP113" s="71" t="s">
        <v>10</v>
      </c>
    </row>
    <row r="114" spans="1:68" ht="24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9"/>
      <c r="AX114" s="74"/>
      <c r="AY114" s="75"/>
      <c r="AZ114" s="75"/>
      <c r="BA114" s="75"/>
      <c r="BB114" s="75"/>
      <c r="BC114" s="76"/>
      <c r="BD114" s="74"/>
      <c r="BE114" s="75"/>
      <c r="BF114" s="75"/>
      <c r="BG114" s="75"/>
      <c r="BH114" s="75"/>
      <c r="BI114" s="75"/>
      <c r="BJ114" s="74"/>
      <c r="BK114" s="44" t="s">
        <v>4</v>
      </c>
      <c r="BL114" s="44" t="s">
        <v>5</v>
      </c>
      <c r="BM114" s="44" t="s">
        <v>6</v>
      </c>
      <c r="BN114" s="44" t="s">
        <v>7</v>
      </c>
      <c r="BO114" s="44" t="s">
        <v>8</v>
      </c>
      <c r="BP114" s="74"/>
    </row>
    <row r="115" spans="1:68" ht="12" thickBot="1">
      <c r="A115" s="107">
        <v>1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8"/>
      <c r="AX115" s="109">
        <v>2</v>
      </c>
      <c r="AY115" s="80"/>
      <c r="AZ115" s="80"/>
      <c r="BA115" s="80"/>
      <c r="BB115" s="80"/>
      <c r="BC115" s="81"/>
      <c r="BD115" s="109">
        <v>3</v>
      </c>
      <c r="BE115" s="80"/>
      <c r="BF115" s="80"/>
      <c r="BG115" s="80"/>
      <c r="BH115" s="80"/>
      <c r="BI115" s="80"/>
      <c r="BJ115" s="45">
        <v>4</v>
      </c>
      <c r="BK115" s="45">
        <v>5</v>
      </c>
      <c r="BL115" s="45">
        <v>6</v>
      </c>
      <c r="BM115" s="45">
        <v>7</v>
      </c>
      <c r="BN115" s="45">
        <v>8</v>
      </c>
      <c r="BO115" s="45">
        <v>9</v>
      </c>
      <c r="BP115" s="45">
        <v>10</v>
      </c>
    </row>
    <row r="116" spans="1:68" ht="30.75" customHeight="1">
      <c r="A116" s="96" t="s">
        <v>240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127" t="s">
        <v>193</v>
      </c>
      <c r="AY116" s="128"/>
      <c r="AZ116" s="128"/>
      <c r="BA116" s="128"/>
      <c r="BB116" s="128"/>
      <c r="BC116" s="129"/>
      <c r="BD116" s="130" t="s">
        <v>53</v>
      </c>
      <c r="BE116" s="128"/>
      <c r="BF116" s="128"/>
      <c r="BG116" s="128"/>
      <c r="BH116" s="128"/>
      <c r="BI116" s="128"/>
      <c r="BJ116" s="46">
        <f>BJ117+BJ118</f>
        <v>0</v>
      </c>
      <c r="BK116" s="46">
        <f>BK117+BK118</f>
        <v>0</v>
      </c>
      <c r="BL116" s="46">
        <f>BL117+BL118</f>
        <v>0</v>
      </c>
      <c r="BM116" s="46">
        <f>BM117+BM118</f>
        <v>0</v>
      </c>
      <c r="BN116" s="46">
        <f>BN117+BN118</f>
        <v>0</v>
      </c>
      <c r="BO116" s="37">
        <f aca="true" t="shared" si="9" ref="BO116:BO121">BN116+BM116+BL116+BK116</f>
        <v>0</v>
      </c>
      <c r="BP116" s="46"/>
    </row>
    <row r="117" spans="1:68" ht="35.25" customHeight="1">
      <c r="A117" s="87" t="s">
        <v>203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92" t="s">
        <v>202</v>
      </c>
      <c r="AY117" s="93"/>
      <c r="AZ117" s="93"/>
      <c r="BA117" s="93"/>
      <c r="BB117" s="93"/>
      <c r="BC117" s="94"/>
      <c r="BD117" s="95"/>
      <c r="BE117" s="93"/>
      <c r="BF117" s="93"/>
      <c r="BG117" s="93"/>
      <c r="BH117" s="93"/>
      <c r="BI117" s="93"/>
      <c r="BJ117" s="47"/>
      <c r="BK117" s="47"/>
      <c r="BL117" s="47"/>
      <c r="BM117" s="47"/>
      <c r="BN117" s="47"/>
      <c r="BO117" s="37">
        <f t="shared" si="9"/>
        <v>0</v>
      </c>
      <c r="BP117" s="35"/>
    </row>
    <row r="118" spans="1:68" ht="32.25" customHeight="1">
      <c r="A118" s="87" t="s">
        <v>205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92" t="s">
        <v>204</v>
      </c>
      <c r="AY118" s="93"/>
      <c r="AZ118" s="93"/>
      <c r="BA118" s="93"/>
      <c r="BB118" s="93"/>
      <c r="BC118" s="94"/>
      <c r="BD118" s="95"/>
      <c r="BE118" s="93"/>
      <c r="BF118" s="93"/>
      <c r="BG118" s="93"/>
      <c r="BH118" s="93"/>
      <c r="BI118" s="93"/>
      <c r="BJ118" s="36"/>
      <c r="BK118" s="36"/>
      <c r="BL118" s="36"/>
      <c r="BM118" s="36"/>
      <c r="BN118" s="36"/>
      <c r="BO118" s="37">
        <f t="shared" si="9"/>
        <v>0</v>
      </c>
      <c r="BP118" s="35"/>
    </row>
    <row r="119" spans="1:68" ht="27" customHeight="1">
      <c r="A119" s="96" t="s">
        <v>241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7" t="s">
        <v>206</v>
      </c>
      <c r="AY119" s="98"/>
      <c r="AZ119" s="98"/>
      <c r="BA119" s="98"/>
      <c r="BB119" s="98"/>
      <c r="BC119" s="99"/>
      <c r="BD119" s="100" t="s">
        <v>53</v>
      </c>
      <c r="BE119" s="98"/>
      <c r="BF119" s="98"/>
      <c r="BG119" s="98"/>
      <c r="BH119" s="98"/>
      <c r="BI119" s="98"/>
      <c r="BJ119" s="32">
        <f>BJ120+BJ121</f>
        <v>0</v>
      </c>
      <c r="BK119" s="32">
        <f>BK120+BK121</f>
        <v>0</v>
      </c>
      <c r="BL119" s="32">
        <f>BL120+BL121</f>
        <v>0</v>
      </c>
      <c r="BM119" s="32">
        <f>BM120+BM121</f>
        <v>0</v>
      </c>
      <c r="BN119" s="32">
        <f>BN120+BN121</f>
        <v>0</v>
      </c>
      <c r="BO119" s="37">
        <f t="shared" si="9"/>
        <v>0</v>
      </c>
      <c r="BP119" s="32"/>
    </row>
    <row r="120" spans="1:68" ht="43.5" customHeight="1">
      <c r="A120" s="87" t="s">
        <v>209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92" t="s">
        <v>207</v>
      </c>
      <c r="AY120" s="93"/>
      <c r="AZ120" s="93"/>
      <c r="BA120" s="93"/>
      <c r="BB120" s="93"/>
      <c r="BC120" s="94"/>
      <c r="BD120" s="95"/>
      <c r="BE120" s="93"/>
      <c r="BF120" s="93"/>
      <c r="BG120" s="93"/>
      <c r="BH120" s="93"/>
      <c r="BI120" s="93"/>
      <c r="BJ120" s="36"/>
      <c r="BK120" s="36"/>
      <c r="BL120" s="36"/>
      <c r="BM120" s="36"/>
      <c r="BN120" s="36"/>
      <c r="BO120" s="37">
        <f t="shared" si="9"/>
        <v>0</v>
      </c>
      <c r="BP120" s="35"/>
    </row>
    <row r="121" spans="1:68" ht="41.25" customHeight="1" thickBot="1">
      <c r="A121" s="85" t="s">
        <v>210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6"/>
      <c r="AX121" s="88" t="s">
        <v>208</v>
      </c>
      <c r="AY121" s="89"/>
      <c r="AZ121" s="89"/>
      <c r="BA121" s="89"/>
      <c r="BB121" s="89"/>
      <c r="BC121" s="90"/>
      <c r="BD121" s="91"/>
      <c r="BE121" s="89"/>
      <c r="BF121" s="89"/>
      <c r="BG121" s="89"/>
      <c r="BH121" s="89"/>
      <c r="BI121" s="89"/>
      <c r="BJ121" s="40"/>
      <c r="BK121" s="40"/>
      <c r="BL121" s="40"/>
      <c r="BM121" s="40"/>
      <c r="BN121" s="40"/>
      <c r="BO121" s="53">
        <f t="shared" si="9"/>
        <v>0</v>
      </c>
      <c r="BP121" s="39"/>
    </row>
    <row r="124" spans="1:64" ht="11.25">
      <c r="A124" s="26" t="s">
        <v>211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L124" s="1" t="s">
        <v>212</v>
      </c>
    </row>
    <row r="125" spans="1:68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51" t="s">
        <v>213</v>
      </c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M125" s="152" t="s">
        <v>214</v>
      </c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L125" s="1" t="s">
        <v>215</v>
      </c>
      <c r="BN125" s="14"/>
      <c r="BO125" s="150"/>
      <c r="BP125" s="150"/>
    </row>
    <row r="126" spans="39:68" ht="11.25"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N126" s="15"/>
      <c r="BO126" s="151"/>
      <c r="BP126" s="151"/>
    </row>
    <row r="127" spans="1:62" ht="11.25">
      <c r="A127" s="1" t="s">
        <v>216</v>
      </c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</row>
    <row r="128" spans="18:68" ht="11.25">
      <c r="R128" s="151" t="s">
        <v>213</v>
      </c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M128" s="152" t="s">
        <v>214</v>
      </c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M128" s="4"/>
      <c r="BN128" s="4"/>
      <c r="BO128" s="4"/>
      <c r="BP128" s="4"/>
    </row>
    <row r="131" spans="65:68" ht="11.25">
      <c r="BM131" s="153"/>
      <c r="BN131" s="153"/>
      <c r="BO131" s="153"/>
      <c r="BP131" s="153"/>
    </row>
    <row r="132" spans="65:68" ht="11.25">
      <c r="BM132" s="151"/>
      <c r="BN132" s="151"/>
      <c r="BO132" s="151"/>
      <c r="BP132" s="151"/>
    </row>
    <row r="134" spans="64:68" ht="11.25">
      <c r="BL134" s="153"/>
      <c r="BM134" s="153"/>
      <c r="BN134" s="14"/>
      <c r="BP134" s="14"/>
    </row>
    <row r="135" spans="64:68" ht="11.25">
      <c r="BL135" s="151"/>
      <c r="BM135" s="151"/>
      <c r="BN135" s="15"/>
      <c r="BP135" s="15"/>
    </row>
    <row r="137" spans="1:65" ht="11.25">
      <c r="A137" s="23" t="s">
        <v>217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23"/>
      <c r="AO137" s="23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23"/>
      <c r="BI137" s="23"/>
      <c r="BJ137" s="84"/>
      <c r="BK137" s="84"/>
      <c r="BL137" s="77"/>
      <c r="BM137" s="77"/>
    </row>
    <row r="138" spans="1:65" ht="11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152" t="s">
        <v>218</v>
      </c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23"/>
      <c r="AO138" s="23"/>
      <c r="AP138" s="152" t="s">
        <v>213</v>
      </c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23"/>
      <c r="BI138" s="23"/>
      <c r="BJ138" s="152"/>
      <c r="BK138" s="152"/>
      <c r="BL138" s="152" t="s">
        <v>219</v>
      </c>
      <c r="BM138" s="152"/>
    </row>
    <row r="139" spans="1:65" ht="11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8" ht="11.25">
      <c r="A140" s="155" t="s">
        <v>220</v>
      </c>
      <c r="B140" s="155"/>
      <c r="C140" s="77"/>
      <c r="D140" s="77"/>
      <c r="E140" s="77"/>
      <c r="F140" s="23" t="s">
        <v>220</v>
      </c>
      <c r="G140" s="23"/>
      <c r="H140" s="23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155">
        <v>20</v>
      </c>
      <c r="Z140" s="155"/>
      <c r="AA140" s="155"/>
      <c r="AB140" s="155"/>
      <c r="AC140" s="156"/>
      <c r="AD140" s="156"/>
      <c r="AE140" s="156"/>
      <c r="AF140" s="23" t="s">
        <v>24</v>
      </c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4"/>
      <c r="BK140" s="23"/>
      <c r="BL140" s="23"/>
      <c r="BM140" s="25"/>
      <c r="BN140" s="5"/>
      <c r="BO140" s="5"/>
      <c r="BP140" s="5"/>
    </row>
    <row r="141" spans="62:68" s="3" customFormat="1" ht="3" customHeight="1">
      <c r="BJ141" s="6"/>
      <c r="BK141" s="7"/>
      <c r="BL141" s="7"/>
      <c r="BM141" s="7"/>
      <c r="BN141" s="7"/>
      <c r="BO141" s="8"/>
      <c r="BP141" s="8"/>
    </row>
  </sheetData>
  <sheetProtection password="9690" sheet="1" objects="1" scenarios="1"/>
  <protectedRanges>
    <protectedRange sqref="AX4:BN5" name="Диапазон1"/>
  </protectedRanges>
  <mergeCells count="335">
    <mergeCell ref="N138:AM138"/>
    <mergeCell ref="AP138:BG138"/>
    <mergeCell ref="BJ138:BK138"/>
    <mergeCell ref="AC140:AE140"/>
    <mergeCell ref="A140:B140"/>
    <mergeCell ref="C140:E140"/>
    <mergeCell ref="I140:X140"/>
    <mergeCell ref="Y140:AB140"/>
    <mergeCell ref="BL135:BM135"/>
    <mergeCell ref="AP137:BG137"/>
    <mergeCell ref="BJ137:BK137"/>
    <mergeCell ref="BL137:BM137"/>
    <mergeCell ref="BL138:BM138"/>
    <mergeCell ref="N137:AM137"/>
    <mergeCell ref="BO126:BP126"/>
    <mergeCell ref="R127:AI127"/>
    <mergeCell ref="AM127:BJ127"/>
    <mergeCell ref="R128:AI128"/>
    <mergeCell ref="AM128:BJ128"/>
    <mergeCell ref="BM131:BP131"/>
    <mergeCell ref="BM132:BP132"/>
    <mergeCell ref="BL134:BM134"/>
    <mergeCell ref="BD121:BI121"/>
    <mergeCell ref="AX121:BC121"/>
    <mergeCell ref="N125:AI125"/>
    <mergeCell ref="AM125:BJ125"/>
    <mergeCell ref="A121:AW121"/>
    <mergeCell ref="N124:AI124"/>
    <mergeCell ref="AM124:BJ124"/>
    <mergeCell ref="A120:AW120"/>
    <mergeCell ref="AX118:BC118"/>
    <mergeCell ref="BD118:BI118"/>
    <mergeCell ref="BO125:BP125"/>
    <mergeCell ref="A118:AW118"/>
    <mergeCell ref="A119:AW119"/>
    <mergeCell ref="AX119:BC119"/>
    <mergeCell ref="BD119:BI119"/>
    <mergeCell ref="AX120:BC120"/>
    <mergeCell ref="BD120:BI120"/>
    <mergeCell ref="A117:AW117"/>
    <mergeCell ref="A116:AW116"/>
    <mergeCell ref="AX116:BC116"/>
    <mergeCell ref="BD116:BI116"/>
    <mergeCell ref="AX117:BC117"/>
    <mergeCell ref="BD117:BI117"/>
    <mergeCell ref="BJ113:BJ114"/>
    <mergeCell ref="BK113:BO113"/>
    <mergeCell ref="BP113:BP114"/>
    <mergeCell ref="A115:AW115"/>
    <mergeCell ref="AX115:BC115"/>
    <mergeCell ref="BD115:BI115"/>
    <mergeCell ref="A110:AW110"/>
    <mergeCell ref="AX110:BC110"/>
    <mergeCell ref="BD110:BI110"/>
    <mergeCell ref="A113:AW114"/>
    <mergeCell ref="AX113:BC114"/>
    <mergeCell ref="BD113:BI114"/>
    <mergeCell ref="A108:AW108"/>
    <mergeCell ref="AX108:BC108"/>
    <mergeCell ref="BD108:BI108"/>
    <mergeCell ref="AX109:BC109"/>
    <mergeCell ref="BD109:BI109"/>
    <mergeCell ref="A109:AW109"/>
    <mergeCell ref="A106:AW106"/>
    <mergeCell ref="AX106:BC106"/>
    <mergeCell ref="BD106:BI106"/>
    <mergeCell ref="A107:AW107"/>
    <mergeCell ref="AX107:BC107"/>
    <mergeCell ref="BD107:BI107"/>
    <mergeCell ref="A104:AW104"/>
    <mergeCell ref="AX104:BC104"/>
    <mergeCell ref="BD104:BI104"/>
    <mergeCell ref="A105:AW105"/>
    <mergeCell ref="AX105:BC105"/>
    <mergeCell ref="BD105:BI105"/>
    <mergeCell ref="A102:AW102"/>
    <mergeCell ref="AX102:BC102"/>
    <mergeCell ref="BD102:BI102"/>
    <mergeCell ref="A103:AW103"/>
    <mergeCell ref="AX103:BC103"/>
    <mergeCell ref="BD103:BI103"/>
    <mergeCell ref="A100:AW100"/>
    <mergeCell ref="AX100:BC100"/>
    <mergeCell ref="BD100:BI100"/>
    <mergeCell ref="AX101:BC101"/>
    <mergeCell ref="BD101:BI101"/>
    <mergeCell ref="A101:AW101"/>
    <mergeCell ref="A98:AW98"/>
    <mergeCell ref="AX98:BC98"/>
    <mergeCell ref="BD98:BI98"/>
    <mergeCell ref="A99:AW99"/>
    <mergeCell ref="AX99:BC99"/>
    <mergeCell ref="BD99:BI99"/>
    <mergeCell ref="A96:AW96"/>
    <mergeCell ref="AX96:BC96"/>
    <mergeCell ref="BD96:BI96"/>
    <mergeCell ref="A97:AW97"/>
    <mergeCell ref="AX97:BC97"/>
    <mergeCell ref="BD97:BI97"/>
    <mergeCell ref="A94:AW94"/>
    <mergeCell ref="AX94:BC94"/>
    <mergeCell ref="BD94:BI94"/>
    <mergeCell ref="A95:AW95"/>
    <mergeCell ref="AX95:BC95"/>
    <mergeCell ref="BD95:BI95"/>
    <mergeCell ref="AX92:BC92"/>
    <mergeCell ref="BD92:BI92"/>
    <mergeCell ref="A92:AW92"/>
    <mergeCell ref="A93:AW93"/>
    <mergeCell ref="AX93:BC93"/>
    <mergeCell ref="BD93:BI93"/>
    <mergeCell ref="A90:AW90"/>
    <mergeCell ref="AX90:BC90"/>
    <mergeCell ref="BD90:BI90"/>
    <mergeCell ref="AX91:BC91"/>
    <mergeCell ref="BD91:BI91"/>
    <mergeCell ref="A91:AW91"/>
    <mergeCell ref="BP87:BP88"/>
    <mergeCell ref="A89:AW89"/>
    <mergeCell ref="AX89:BC89"/>
    <mergeCell ref="BD89:BI89"/>
    <mergeCell ref="AD85:BO85"/>
    <mergeCell ref="A87:AW88"/>
    <mergeCell ref="AX87:BC88"/>
    <mergeCell ref="BD87:BI88"/>
    <mergeCell ref="BJ87:BJ88"/>
    <mergeCell ref="BK87:BO87"/>
    <mergeCell ref="A84:AW84"/>
    <mergeCell ref="AX84:BC84"/>
    <mergeCell ref="BD84:BI84"/>
    <mergeCell ref="A83:AW83"/>
    <mergeCell ref="AX83:BC83"/>
    <mergeCell ref="BD83:BI83"/>
    <mergeCell ref="A80:AW80"/>
    <mergeCell ref="AX80:BC80"/>
    <mergeCell ref="BD80:BI80"/>
    <mergeCell ref="A81:AW81"/>
    <mergeCell ref="AX81:BC81"/>
    <mergeCell ref="BD81:BI81"/>
    <mergeCell ref="A78:AW78"/>
    <mergeCell ref="AX78:BC78"/>
    <mergeCell ref="BD78:BI78"/>
    <mergeCell ref="AX79:BC79"/>
    <mergeCell ref="BD79:BI79"/>
    <mergeCell ref="A79:AW79"/>
    <mergeCell ref="A76:AW76"/>
    <mergeCell ref="AX76:BC76"/>
    <mergeCell ref="BD76:BI76"/>
    <mergeCell ref="A77:AW77"/>
    <mergeCell ref="AX77:BC77"/>
    <mergeCell ref="BD77:BI77"/>
    <mergeCell ref="AX74:BC74"/>
    <mergeCell ref="BD74:BI74"/>
    <mergeCell ref="A74:AW74"/>
    <mergeCell ref="A75:AW75"/>
    <mergeCell ref="AX75:BC75"/>
    <mergeCell ref="BD75:BI75"/>
    <mergeCell ref="A72:AW72"/>
    <mergeCell ref="AX72:BC72"/>
    <mergeCell ref="BD72:BI72"/>
    <mergeCell ref="A73:AW73"/>
    <mergeCell ref="AX73:BC73"/>
    <mergeCell ref="BD73:BI73"/>
    <mergeCell ref="AX70:BC70"/>
    <mergeCell ref="BD70:BI70"/>
    <mergeCell ref="A70:AW70"/>
    <mergeCell ref="A71:AW71"/>
    <mergeCell ref="AX71:BC71"/>
    <mergeCell ref="BD71:BI71"/>
    <mergeCell ref="A68:AW68"/>
    <mergeCell ref="AX68:BC68"/>
    <mergeCell ref="BD68:BI68"/>
    <mergeCell ref="A69:AW69"/>
    <mergeCell ref="AX69:BC69"/>
    <mergeCell ref="BD69:BI69"/>
    <mergeCell ref="A66:AW66"/>
    <mergeCell ref="AX66:BC66"/>
    <mergeCell ref="BD66:BI66"/>
    <mergeCell ref="AX67:BC67"/>
    <mergeCell ref="BD67:BI67"/>
    <mergeCell ref="A67:AW67"/>
    <mergeCell ref="BK63:BO63"/>
    <mergeCell ref="BP63:BP64"/>
    <mergeCell ref="A65:AW65"/>
    <mergeCell ref="AX65:BC65"/>
    <mergeCell ref="BD65:BI65"/>
    <mergeCell ref="BD14:BI15"/>
    <mergeCell ref="BJ14:BJ15"/>
    <mergeCell ref="A63:AW64"/>
    <mergeCell ref="AX63:BC64"/>
    <mergeCell ref="BD63:BI64"/>
    <mergeCell ref="BJ63:BJ64"/>
    <mergeCell ref="A19:AW19"/>
    <mergeCell ref="AX19:BC19"/>
    <mergeCell ref="BD19:BI19"/>
    <mergeCell ref="A18:AW18"/>
    <mergeCell ref="BP40:BP41"/>
    <mergeCell ref="A17:AW17"/>
    <mergeCell ref="A13:BP13"/>
    <mergeCell ref="AX17:BC17"/>
    <mergeCell ref="BD17:BI17"/>
    <mergeCell ref="BK14:BO14"/>
    <mergeCell ref="BP14:BP15"/>
    <mergeCell ref="A16:AW16"/>
    <mergeCell ref="AX16:BC16"/>
    <mergeCell ref="BD16:BI16"/>
    <mergeCell ref="BJ4:BK4"/>
    <mergeCell ref="AX5:BN5"/>
    <mergeCell ref="B1:BO1"/>
    <mergeCell ref="A40:AW41"/>
    <mergeCell ref="AX40:BC41"/>
    <mergeCell ref="BD40:BI41"/>
    <mergeCell ref="BJ40:BJ41"/>
    <mergeCell ref="BK40:BO40"/>
    <mergeCell ref="A14:AW15"/>
    <mergeCell ref="AX14:BC15"/>
    <mergeCell ref="AX6:BN6"/>
    <mergeCell ref="AX7:BN7"/>
    <mergeCell ref="AX10:BN10"/>
    <mergeCell ref="AX9:BN9"/>
    <mergeCell ref="AX18:BC18"/>
    <mergeCell ref="BD18:BI18"/>
    <mergeCell ref="A21:AW21"/>
    <mergeCell ref="AX21:BC21"/>
    <mergeCell ref="BD21:BI21"/>
    <mergeCell ref="A20:AW20"/>
    <mergeCell ref="AX20:BC20"/>
    <mergeCell ref="BD20:BI20"/>
    <mergeCell ref="A23:AW23"/>
    <mergeCell ref="AX23:BC23"/>
    <mergeCell ref="BD23:BI23"/>
    <mergeCell ref="A22:AW22"/>
    <mergeCell ref="AX22:BC22"/>
    <mergeCell ref="BD22:BI22"/>
    <mergeCell ref="A24:AW24"/>
    <mergeCell ref="A25:AW25"/>
    <mergeCell ref="AX25:BC25"/>
    <mergeCell ref="BD25:BI25"/>
    <mergeCell ref="AX24:BC24"/>
    <mergeCell ref="BD24:BI24"/>
    <mergeCell ref="A26:AW26"/>
    <mergeCell ref="A27:AW27"/>
    <mergeCell ref="AX27:BC27"/>
    <mergeCell ref="BD27:BI27"/>
    <mergeCell ref="AX26:BC26"/>
    <mergeCell ref="BD26:BI26"/>
    <mergeCell ref="A29:AW29"/>
    <mergeCell ref="AX29:BC29"/>
    <mergeCell ref="BD29:BI29"/>
    <mergeCell ref="A28:AW28"/>
    <mergeCell ref="AX28:BC28"/>
    <mergeCell ref="BD28:BI28"/>
    <mergeCell ref="A31:AW31"/>
    <mergeCell ref="AX31:BC31"/>
    <mergeCell ref="BD31:BI31"/>
    <mergeCell ref="A30:AW30"/>
    <mergeCell ref="AX30:BC30"/>
    <mergeCell ref="BD30:BI30"/>
    <mergeCell ref="A33:AW33"/>
    <mergeCell ref="AX33:BC33"/>
    <mergeCell ref="BD33:BI33"/>
    <mergeCell ref="A32:AW32"/>
    <mergeCell ref="AX32:BC32"/>
    <mergeCell ref="BD32:BI32"/>
    <mergeCell ref="BD35:BI35"/>
    <mergeCell ref="A34:AW34"/>
    <mergeCell ref="AX34:BC34"/>
    <mergeCell ref="BD34:BI34"/>
    <mergeCell ref="B2:BO2"/>
    <mergeCell ref="AD38:BO38"/>
    <mergeCell ref="A37:AW37"/>
    <mergeCell ref="AX37:BC37"/>
    <mergeCell ref="BD37:BI37"/>
    <mergeCell ref="A36:AW36"/>
    <mergeCell ref="AX36:BC36"/>
    <mergeCell ref="BD36:BI36"/>
    <mergeCell ref="A35:AW35"/>
    <mergeCell ref="AX35:BC35"/>
    <mergeCell ref="A43:AW43"/>
    <mergeCell ref="AX43:BC43"/>
    <mergeCell ref="BD43:BI43"/>
    <mergeCell ref="A42:AW42"/>
    <mergeCell ref="AX42:BC42"/>
    <mergeCell ref="BD42:BI42"/>
    <mergeCell ref="A44:AW44"/>
    <mergeCell ref="AX45:BC45"/>
    <mergeCell ref="BD45:BI45"/>
    <mergeCell ref="AX44:BC44"/>
    <mergeCell ref="BD44:BI44"/>
    <mergeCell ref="A46:AW46"/>
    <mergeCell ref="AX46:BC46"/>
    <mergeCell ref="BD46:BI46"/>
    <mergeCell ref="A45:AW45"/>
    <mergeCell ref="A48:AW48"/>
    <mergeCell ref="AX48:BC48"/>
    <mergeCell ref="BD48:BI48"/>
    <mergeCell ref="A47:AW47"/>
    <mergeCell ref="AX47:BC47"/>
    <mergeCell ref="BD47:BI47"/>
    <mergeCell ref="A49:AW49"/>
    <mergeCell ref="A50:AW50"/>
    <mergeCell ref="AX50:BC50"/>
    <mergeCell ref="BD50:BI50"/>
    <mergeCell ref="AX49:BC49"/>
    <mergeCell ref="BD49:BI49"/>
    <mergeCell ref="A52:AW52"/>
    <mergeCell ref="AX52:BC52"/>
    <mergeCell ref="BD52:BI52"/>
    <mergeCell ref="A51:AW51"/>
    <mergeCell ref="AX51:BC51"/>
    <mergeCell ref="BD51:BI51"/>
    <mergeCell ref="A54:AW54"/>
    <mergeCell ref="AX54:BC54"/>
    <mergeCell ref="BD54:BI54"/>
    <mergeCell ref="A53:AW53"/>
    <mergeCell ref="AX53:BC53"/>
    <mergeCell ref="BD53:BI53"/>
    <mergeCell ref="A56:AW56"/>
    <mergeCell ref="AX56:BC56"/>
    <mergeCell ref="BD56:BI56"/>
    <mergeCell ref="A55:AW55"/>
    <mergeCell ref="AX55:BC55"/>
    <mergeCell ref="BD55:BI55"/>
    <mergeCell ref="A58:AW58"/>
    <mergeCell ref="AX58:BC58"/>
    <mergeCell ref="BD58:BI58"/>
    <mergeCell ref="A57:AW57"/>
    <mergeCell ref="AX57:BC57"/>
    <mergeCell ref="BD57:BI57"/>
    <mergeCell ref="A60:AW60"/>
    <mergeCell ref="A59:AW59"/>
    <mergeCell ref="AX60:BC60"/>
    <mergeCell ref="BD60:BI60"/>
    <mergeCell ref="AX59:BC59"/>
    <mergeCell ref="BD59:BI5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7" max="163" man="1"/>
    <brk id="60" max="163" man="1"/>
    <brk id="84" max="163" man="1"/>
    <brk id="110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</cp:lastModifiedBy>
  <cp:lastPrinted>2013-03-20T09:32:44Z</cp:lastPrinted>
  <dcterms:created xsi:type="dcterms:W3CDTF">2011-04-08T11:46:02Z</dcterms:created>
  <dcterms:modified xsi:type="dcterms:W3CDTF">2013-03-20T09:37:14Z</dcterms:modified>
  <cp:category/>
  <cp:version/>
  <cp:contentType/>
  <cp:contentStatus/>
</cp:coreProperties>
</file>